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1 LIV\02-Verbandsservicebereiche\01 Bildung\01 Ausbildung\§2-Prüfungswesen\10-Prüfungsbewertungsprogramm\2023-Prüfungsbewertungprogramm\"/>
    </mc:Choice>
  </mc:AlternateContent>
  <xr:revisionPtr revIDLastSave="0" documentId="13_ncr:1_{A8F5EBE3-67D7-4DF1-9275-E39BB713493B}" xr6:coauthVersionLast="47" xr6:coauthVersionMax="47" xr10:uidLastSave="{00000000-0000-0000-0000-000000000000}"/>
  <bookViews>
    <workbookView xWindow="-120" yWindow="-120" windowWidth="29040" windowHeight="15840" tabRatio="648" activeTab="1" xr2:uid="{00000000-000D-0000-FFFF-FFFF00000000}"/>
  </bookViews>
  <sheets>
    <sheet name="Gesellenprüfung" sheetId="23" r:id="rId1"/>
    <sheet name="Steuerdatei-GP" sheetId="20" r:id="rId2"/>
    <sheet name="Zwischenprüfung" sheetId="24" r:id="rId3"/>
    <sheet name="Steuerdatei-ZP" sheetId="25" r:id="rId4"/>
    <sheet name="Gewichtung" sheetId="8" r:id="rId5"/>
    <sheet name="Notenschlüssel" sheetId="9" r:id="rId6"/>
  </sheets>
  <definedNames>
    <definedName name="_xlnm.Print_Area" localSheetId="0">Gesellenprüfung!$A$1:$AW$119</definedName>
    <definedName name="_xlnm.Print_Area" localSheetId="1">'Steuerdatei-GP'!$A$1:$AQ$60</definedName>
    <definedName name="_xlnm.Print_Area" localSheetId="3">'Steuerdatei-ZP'!$A$1:$AI$60</definedName>
    <definedName name="_xlnm.Print_Area" localSheetId="2">Zwischenprüfung!$A$1:$AR$117</definedName>
  </definedNames>
  <calcPr calcId="181029"/>
</workbook>
</file>

<file path=xl/calcChain.xml><?xml version="1.0" encoding="utf-8"?>
<calcChain xmlns="http://schemas.openxmlformats.org/spreadsheetml/2006/main">
  <c r="N11" i="23" l="1"/>
  <c r="N21" i="23"/>
  <c r="B3" i="20"/>
  <c r="C3" i="20"/>
  <c r="D3" i="20"/>
  <c r="E3" i="20"/>
  <c r="F3" i="20"/>
  <c r="G3" i="20"/>
  <c r="H3" i="20"/>
  <c r="I3" i="20"/>
  <c r="B4" i="20"/>
  <c r="C4" i="20"/>
  <c r="D4" i="20"/>
  <c r="E4" i="20"/>
  <c r="F4" i="20"/>
  <c r="G4" i="20"/>
  <c r="H4" i="20"/>
  <c r="I4" i="20"/>
  <c r="B5" i="20"/>
  <c r="C5" i="20"/>
  <c r="D5" i="20"/>
  <c r="E5" i="20"/>
  <c r="F5" i="20"/>
  <c r="G5" i="20"/>
  <c r="H5" i="20"/>
  <c r="I5" i="20"/>
  <c r="B6" i="20"/>
  <c r="C6" i="20"/>
  <c r="D6" i="20"/>
  <c r="E6" i="20"/>
  <c r="F6" i="20"/>
  <c r="G6" i="20"/>
  <c r="H6" i="20"/>
  <c r="I6" i="20"/>
  <c r="B7" i="20"/>
  <c r="C7" i="20"/>
  <c r="D7" i="20"/>
  <c r="E7" i="20"/>
  <c r="F7" i="20"/>
  <c r="G7" i="20"/>
  <c r="H7" i="20"/>
  <c r="I7" i="20"/>
  <c r="B8" i="20"/>
  <c r="C8" i="20"/>
  <c r="D8" i="20"/>
  <c r="E8" i="20"/>
  <c r="F8" i="20"/>
  <c r="G8" i="20"/>
  <c r="H8" i="20"/>
  <c r="I8" i="20"/>
  <c r="B9" i="20"/>
  <c r="C9" i="20"/>
  <c r="D9" i="20"/>
  <c r="E9" i="20"/>
  <c r="F9" i="20"/>
  <c r="G9" i="20"/>
  <c r="H9" i="20"/>
  <c r="I9" i="20"/>
  <c r="B10" i="20"/>
  <c r="C10" i="20"/>
  <c r="D10" i="20"/>
  <c r="E10" i="20"/>
  <c r="F10" i="20"/>
  <c r="G10" i="20"/>
  <c r="H10" i="20"/>
  <c r="I10" i="20"/>
  <c r="B11" i="20"/>
  <c r="C11" i="20"/>
  <c r="D11" i="20"/>
  <c r="E11" i="20"/>
  <c r="F11" i="20"/>
  <c r="G11" i="20"/>
  <c r="H11" i="20"/>
  <c r="I11" i="20"/>
  <c r="B12" i="20"/>
  <c r="C12" i="20"/>
  <c r="D12" i="20"/>
  <c r="E12" i="20"/>
  <c r="F12" i="20"/>
  <c r="G12" i="20"/>
  <c r="H12" i="20"/>
  <c r="I12" i="20"/>
  <c r="B13" i="20"/>
  <c r="C13" i="20"/>
  <c r="D13" i="20"/>
  <c r="E13" i="20"/>
  <c r="F13" i="20"/>
  <c r="G13" i="20"/>
  <c r="H13" i="20"/>
  <c r="I13" i="20"/>
  <c r="B14" i="20"/>
  <c r="C14" i="20"/>
  <c r="D14" i="20"/>
  <c r="E14" i="20"/>
  <c r="F14" i="20"/>
  <c r="G14" i="20"/>
  <c r="H14" i="20"/>
  <c r="I14" i="20"/>
  <c r="B15" i="20"/>
  <c r="C15" i="20"/>
  <c r="D15" i="20"/>
  <c r="E15" i="20"/>
  <c r="F15" i="20"/>
  <c r="G15" i="20"/>
  <c r="H15" i="20"/>
  <c r="I15" i="20"/>
  <c r="B16" i="20"/>
  <c r="C16" i="20"/>
  <c r="D16" i="20"/>
  <c r="E16" i="20"/>
  <c r="F16" i="20"/>
  <c r="G16" i="20"/>
  <c r="H16" i="20"/>
  <c r="I16" i="20"/>
  <c r="B17" i="20"/>
  <c r="C17" i="20"/>
  <c r="D17" i="20"/>
  <c r="E17" i="20"/>
  <c r="F17" i="20"/>
  <c r="G17" i="20"/>
  <c r="H17" i="20"/>
  <c r="I17" i="20"/>
  <c r="B18" i="20"/>
  <c r="C18" i="20"/>
  <c r="D18" i="20"/>
  <c r="E18" i="20"/>
  <c r="F18" i="20"/>
  <c r="G18" i="20"/>
  <c r="H18" i="20"/>
  <c r="I18" i="20"/>
  <c r="B19" i="20"/>
  <c r="C19" i="20"/>
  <c r="D19" i="20"/>
  <c r="E19" i="20"/>
  <c r="F19" i="20"/>
  <c r="G19" i="20"/>
  <c r="H19" i="20"/>
  <c r="I19" i="20"/>
  <c r="B20" i="20"/>
  <c r="C20" i="20"/>
  <c r="D20" i="20"/>
  <c r="E20" i="20"/>
  <c r="F20" i="20"/>
  <c r="G20" i="20"/>
  <c r="H20" i="20"/>
  <c r="I20" i="20"/>
  <c r="B21" i="20"/>
  <c r="C21" i="20"/>
  <c r="D21" i="20"/>
  <c r="E21" i="20"/>
  <c r="F21" i="20"/>
  <c r="G21" i="20"/>
  <c r="H21" i="20"/>
  <c r="I21" i="20"/>
  <c r="B22" i="20"/>
  <c r="C22" i="20"/>
  <c r="D22" i="20"/>
  <c r="E22" i="20"/>
  <c r="F22" i="20"/>
  <c r="G22" i="20"/>
  <c r="H22" i="20"/>
  <c r="I22" i="20"/>
  <c r="B23" i="20"/>
  <c r="C23" i="20"/>
  <c r="D23" i="20"/>
  <c r="E23" i="20"/>
  <c r="F23" i="20"/>
  <c r="G23" i="20"/>
  <c r="H23" i="20"/>
  <c r="I23" i="20"/>
  <c r="B24" i="20"/>
  <c r="C24" i="20"/>
  <c r="D24" i="20"/>
  <c r="E24" i="20"/>
  <c r="F24" i="20"/>
  <c r="G24" i="20"/>
  <c r="H24" i="20"/>
  <c r="I24" i="20"/>
  <c r="B25" i="20"/>
  <c r="C25" i="20"/>
  <c r="D25" i="20"/>
  <c r="E25" i="20"/>
  <c r="F25" i="20"/>
  <c r="G25" i="20"/>
  <c r="H25" i="20"/>
  <c r="I25" i="20"/>
  <c r="B26" i="20"/>
  <c r="C26" i="20"/>
  <c r="D26" i="20"/>
  <c r="E26" i="20"/>
  <c r="F26" i="20"/>
  <c r="G26" i="20"/>
  <c r="H26" i="20"/>
  <c r="I26" i="20"/>
  <c r="B27" i="20"/>
  <c r="C27" i="20"/>
  <c r="D27" i="20"/>
  <c r="E27" i="20"/>
  <c r="F27" i="20"/>
  <c r="G27" i="20"/>
  <c r="H27" i="20"/>
  <c r="I27" i="20"/>
  <c r="B28" i="20"/>
  <c r="C28" i="20"/>
  <c r="D28" i="20"/>
  <c r="E28" i="20"/>
  <c r="F28" i="20"/>
  <c r="G28" i="20"/>
  <c r="H28" i="20"/>
  <c r="I28" i="20"/>
  <c r="B29" i="20"/>
  <c r="C29" i="20"/>
  <c r="D29" i="20"/>
  <c r="E29" i="20"/>
  <c r="F29" i="20"/>
  <c r="G29" i="20"/>
  <c r="H29" i="20"/>
  <c r="I29" i="20"/>
  <c r="B30" i="20"/>
  <c r="C30" i="20"/>
  <c r="D30" i="20"/>
  <c r="E30" i="20"/>
  <c r="F30" i="20"/>
  <c r="G30" i="20"/>
  <c r="H30" i="20"/>
  <c r="I30" i="20"/>
  <c r="B31" i="20"/>
  <c r="C31" i="20"/>
  <c r="D31" i="20"/>
  <c r="E31" i="20"/>
  <c r="F31" i="20"/>
  <c r="G31" i="20"/>
  <c r="H31" i="20"/>
  <c r="I31" i="20"/>
  <c r="B32" i="20"/>
  <c r="C32" i="20"/>
  <c r="D32" i="20"/>
  <c r="E32" i="20"/>
  <c r="F32" i="20"/>
  <c r="G32" i="20"/>
  <c r="H32" i="20"/>
  <c r="I32" i="20"/>
  <c r="B33" i="20"/>
  <c r="C33" i="20"/>
  <c r="D33" i="20"/>
  <c r="E33" i="20"/>
  <c r="F33" i="20"/>
  <c r="G33" i="20"/>
  <c r="H33" i="20"/>
  <c r="I33" i="20"/>
  <c r="B34" i="20"/>
  <c r="C34" i="20"/>
  <c r="D34" i="20"/>
  <c r="E34" i="20"/>
  <c r="F34" i="20"/>
  <c r="G34" i="20"/>
  <c r="H34" i="20"/>
  <c r="I34" i="20"/>
  <c r="B35" i="20"/>
  <c r="C35" i="20"/>
  <c r="D35" i="20"/>
  <c r="E35" i="20"/>
  <c r="F35" i="20"/>
  <c r="G35" i="20"/>
  <c r="H35" i="20"/>
  <c r="I35" i="20"/>
  <c r="B36" i="20"/>
  <c r="C36" i="20"/>
  <c r="D36" i="20"/>
  <c r="E36" i="20"/>
  <c r="F36" i="20"/>
  <c r="G36" i="20"/>
  <c r="H36" i="20"/>
  <c r="I36" i="20"/>
  <c r="B37" i="20"/>
  <c r="C37" i="20"/>
  <c r="D37" i="20"/>
  <c r="E37" i="20"/>
  <c r="F37" i="20"/>
  <c r="G37" i="20"/>
  <c r="H37" i="20"/>
  <c r="I37" i="20"/>
  <c r="B38" i="20"/>
  <c r="C38" i="20"/>
  <c r="D38" i="20"/>
  <c r="E38" i="20"/>
  <c r="F38" i="20"/>
  <c r="G38" i="20"/>
  <c r="H38" i="20"/>
  <c r="I38" i="20"/>
  <c r="B39" i="20"/>
  <c r="C39" i="20"/>
  <c r="D39" i="20"/>
  <c r="E39" i="20"/>
  <c r="F39" i="20"/>
  <c r="G39" i="20"/>
  <c r="H39" i="20"/>
  <c r="I39" i="20"/>
  <c r="B40" i="20"/>
  <c r="C40" i="20"/>
  <c r="D40" i="20"/>
  <c r="E40" i="20"/>
  <c r="F40" i="20"/>
  <c r="G40" i="20"/>
  <c r="H40" i="20"/>
  <c r="I40" i="20"/>
  <c r="B41" i="20"/>
  <c r="C41" i="20"/>
  <c r="D41" i="20"/>
  <c r="E41" i="20"/>
  <c r="F41" i="20"/>
  <c r="G41" i="20"/>
  <c r="H41" i="20"/>
  <c r="I41" i="20"/>
  <c r="B42" i="20"/>
  <c r="C42" i="20"/>
  <c r="D42" i="20"/>
  <c r="E42" i="20"/>
  <c r="F42" i="20"/>
  <c r="G42" i="20"/>
  <c r="H42" i="20"/>
  <c r="I42" i="20"/>
  <c r="B43" i="20"/>
  <c r="C43" i="20"/>
  <c r="D43" i="20"/>
  <c r="E43" i="20"/>
  <c r="F43" i="20"/>
  <c r="G43" i="20"/>
  <c r="H43" i="20"/>
  <c r="I43" i="20"/>
  <c r="B44" i="20"/>
  <c r="C44" i="20"/>
  <c r="D44" i="20"/>
  <c r="E44" i="20"/>
  <c r="F44" i="20"/>
  <c r="G44" i="20"/>
  <c r="H44" i="20"/>
  <c r="I44" i="20"/>
  <c r="B45" i="20"/>
  <c r="C45" i="20"/>
  <c r="D45" i="20"/>
  <c r="E45" i="20"/>
  <c r="F45" i="20"/>
  <c r="G45" i="20"/>
  <c r="H45" i="20"/>
  <c r="I45" i="20"/>
  <c r="B46" i="20"/>
  <c r="C46" i="20"/>
  <c r="D46" i="20"/>
  <c r="E46" i="20"/>
  <c r="F46" i="20"/>
  <c r="G46" i="20"/>
  <c r="H46" i="20"/>
  <c r="I46" i="20"/>
  <c r="B47" i="20"/>
  <c r="C47" i="20"/>
  <c r="D47" i="20"/>
  <c r="E47" i="20"/>
  <c r="F47" i="20"/>
  <c r="G47" i="20"/>
  <c r="H47" i="20"/>
  <c r="I47" i="20"/>
  <c r="B48" i="20"/>
  <c r="C48" i="20"/>
  <c r="D48" i="20"/>
  <c r="E48" i="20"/>
  <c r="F48" i="20"/>
  <c r="G48" i="20"/>
  <c r="H48" i="20"/>
  <c r="I48" i="20"/>
  <c r="B49" i="20"/>
  <c r="C49" i="20"/>
  <c r="D49" i="20"/>
  <c r="E49" i="20"/>
  <c r="F49" i="20"/>
  <c r="G49" i="20"/>
  <c r="H49" i="20"/>
  <c r="I49" i="20"/>
  <c r="B50" i="20"/>
  <c r="C50" i="20"/>
  <c r="D50" i="20"/>
  <c r="E50" i="20"/>
  <c r="F50" i="20"/>
  <c r="G50" i="20"/>
  <c r="H50" i="20"/>
  <c r="I50" i="20"/>
  <c r="B51" i="20"/>
  <c r="C51" i="20"/>
  <c r="D51" i="20"/>
  <c r="E51" i="20"/>
  <c r="F51" i="20"/>
  <c r="G51" i="20"/>
  <c r="H51" i="20"/>
  <c r="I51" i="20"/>
  <c r="B52" i="20"/>
  <c r="C52" i="20"/>
  <c r="D52" i="20"/>
  <c r="E52" i="20"/>
  <c r="F52" i="20"/>
  <c r="G52" i="20"/>
  <c r="H52" i="20"/>
  <c r="I52" i="20"/>
  <c r="B53" i="20"/>
  <c r="C53" i="20"/>
  <c r="D53" i="20"/>
  <c r="E53" i="20"/>
  <c r="F53" i="20"/>
  <c r="G53" i="20"/>
  <c r="H53" i="20"/>
  <c r="I53" i="20"/>
  <c r="B54" i="20"/>
  <c r="C54" i="20"/>
  <c r="D54" i="20"/>
  <c r="E54" i="20"/>
  <c r="F54" i="20"/>
  <c r="G54" i="20"/>
  <c r="H54" i="20"/>
  <c r="I54" i="20"/>
  <c r="B55" i="20"/>
  <c r="C55" i="20"/>
  <c r="D55" i="20"/>
  <c r="E55" i="20"/>
  <c r="F55" i="20"/>
  <c r="G55" i="20"/>
  <c r="H55" i="20"/>
  <c r="I55" i="20"/>
  <c r="B56" i="20"/>
  <c r="C56" i="20"/>
  <c r="D56" i="20"/>
  <c r="E56" i="20"/>
  <c r="F56" i="20"/>
  <c r="G56" i="20"/>
  <c r="H56" i="20"/>
  <c r="I56" i="20"/>
  <c r="B57" i="20"/>
  <c r="C57" i="20"/>
  <c r="D57" i="20"/>
  <c r="E57" i="20"/>
  <c r="F57" i="20"/>
  <c r="G57" i="20"/>
  <c r="H57" i="20"/>
  <c r="I57" i="20"/>
  <c r="B58" i="20"/>
  <c r="C58" i="20"/>
  <c r="D58" i="20"/>
  <c r="E58" i="20"/>
  <c r="F58" i="20"/>
  <c r="G58" i="20"/>
  <c r="H58" i="20"/>
  <c r="I58" i="20"/>
  <c r="B59" i="20"/>
  <c r="C59" i="20"/>
  <c r="D59" i="20"/>
  <c r="E59" i="20"/>
  <c r="F59" i="20"/>
  <c r="G59" i="20"/>
  <c r="H59" i="20"/>
  <c r="I59" i="20"/>
  <c r="B60" i="20"/>
  <c r="C60" i="20"/>
  <c r="D60" i="20"/>
  <c r="E60" i="20"/>
  <c r="F60" i="20"/>
  <c r="G60" i="20"/>
  <c r="H60" i="20"/>
  <c r="I60" i="20"/>
  <c r="B61" i="20"/>
  <c r="C61" i="20"/>
  <c r="D61" i="20"/>
  <c r="E61" i="20"/>
  <c r="F61" i="20"/>
  <c r="G61" i="20"/>
  <c r="H61" i="20"/>
  <c r="I61" i="20"/>
  <c r="B62" i="20"/>
  <c r="C62" i="20"/>
  <c r="D62" i="20"/>
  <c r="E62" i="20"/>
  <c r="F62" i="20"/>
  <c r="G62" i="20"/>
  <c r="H62" i="20"/>
  <c r="I62" i="20"/>
  <c r="B63" i="20"/>
  <c r="C63" i="20"/>
  <c r="D63" i="20"/>
  <c r="E63" i="20"/>
  <c r="F63" i="20"/>
  <c r="G63" i="20"/>
  <c r="H63" i="20"/>
  <c r="I63" i="20"/>
  <c r="B64" i="20"/>
  <c r="C64" i="20"/>
  <c r="D64" i="20"/>
  <c r="E64" i="20"/>
  <c r="F64" i="20"/>
  <c r="G64" i="20"/>
  <c r="H64" i="20"/>
  <c r="I64" i="20"/>
  <c r="B65" i="20"/>
  <c r="C65" i="20"/>
  <c r="D65" i="20"/>
  <c r="E65" i="20"/>
  <c r="F65" i="20"/>
  <c r="G65" i="20"/>
  <c r="H65" i="20"/>
  <c r="I65" i="20"/>
  <c r="B66" i="20"/>
  <c r="C66" i="20"/>
  <c r="D66" i="20"/>
  <c r="E66" i="20"/>
  <c r="F66" i="20"/>
  <c r="G66" i="20"/>
  <c r="H66" i="20"/>
  <c r="I66" i="20"/>
  <c r="B67" i="20"/>
  <c r="C67" i="20"/>
  <c r="D67" i="20"/>
  <c r="E67" i="20"/>
  <c r="F67" i="20"/>
  <c r="G67" i="20"/>
  <c r="H67" i="20"/>
  <c r="I67" i="20"/>
  <c r="B68" i="20"/>
  <c r="C68" i="20"/>
  <c r="D68" i="20"/>
  <c r="E68" i="20"/>
  <c r="F68" i="20"/>
  <c r="G68" i="20"/>
  <c r="H68" i="20"/>
  <c r="I68" i="20"/>
  <c r="B69" i="20"/>
  <c r="C69" i="20"/>
  <c r="D69" i="20"/>
  <c r="E69" i="20"/>
  <c r="F69" i="20"/>
  <c r="G69" i="20"/>
  <c r="H69" i="20"/>
  <c r="I69" i="20"/>
  <c r="B70" i="20"/>
  <c r="C70" i="20"/>
  <c r="D70" i="20"/>
  <c r="E70" i="20"/>
  <c r="F70" i="20"/>
  <c r="G70" i="20"/>
  <c r="H70" i="20"/>
  <c r="I70" i="20"/>
  <c r="B71" i="20"/>
  <c r="C71" i="20"/>
  <c r="D71" i="20"/>
  <c r="E71" i="20"/>
  <c r="F71" i="20"/>
  <c r="G71" i="20"/>
  <c r="H71" i="20"/>
  <c r="I71" i="20"/>
  <c r="B72" i="20"/>
  <c r="C72" i="20"/>
  <c r="D72" i="20"/>
  <c r="E72" i="20"/>
  <c r="F72" i="20"/>
  <c r="G72" i="20"/>
  <c r="H72" i="20"/>
  <c r="I72" i="20"/>
  <c r="B73" i="20"/>
  <c r="C73" i="20"/>
  <c r="D73" i="20"/>
  <c r="E73" i="20"/>
  <c r="F73" i="20"/>
  <c r="G73" i="20"/>
  <c r="H73" i="20"/>
  <c r="I73" i="20"/>
  <c r="B74" i="20"/>
  <c r="C74" i="20"/>
  <c r="D74" i="20"/>
  <c r="E74" i="20"/>
  <c r="F74" i="20"/>
  <c r="G74" i="20"/>
  <c r="H74" i="20"/>
  <c r="I74" i="20"/>
  <c r="B75" i="20"/>
  <c r="C75" i="20"/>
  <c r="D75" i="20"/>
  <c r="E75" i="20"/>
  <c r="F75" i="20"/>
  <c r="G75" i="20"/>
  <c r="H75" i="20"/>
  <c r="I75" i="20"/>
  <c r="B76" i="20"/>
  <c r="C76" i="20"/>
  <c r="D76" i="20"/>
  <c r="E76" i="20"/>
  <c r="F76" i="20"/>
  <c r="G76" i="20"/>
  <c r="H76" i="20"/>
  <c r="I76" i="20"/>
  <c r="B77" i="20"/>
  <c r="C77" i="20"/>
  <c r="D77" i="20"/>
  <c r="E77" i="20"/>
  <c r="F77" i="20"/>
  <c r="G77" i="20"/>
  <c r="H77" i="20"/>
  <c r="I77" i="20"/>
  <c r="B78" i="20"/>
  <c r="C78" i="20"/>
  <c r="D78" i="20"/>
  <c r="E78" i="20"/>
  <c r="F78" i="20"/>
  <c r="G78" i="20"/>
  <c r="H78" i="20"/>
  <c r="I78" i="20"/>
  <c r="B79" i="20"/>
  <c r="C79" i="20"/>
  <c r="D79" i="20"/>
  <c r="E79" i="20"/>
  <c r="F79" i="20"/>
  <c r="G79" i="20"/>
  <c r="H79" i="20"/>
  <c r="I79" i="20"/>
  <c r="B80" i="20"/>
  <c r="C80" i="20"/>
  <c r="D80" i="20"/>
  <c r="E80" i="20"/>
  <c r="F80" i="20"/>
  <c r="G80" i="20"/>
  <c r="H80" i="20"/>
  <c r="I80" i="20"/>
  <c r="B81" i="20"/>
  <c r="C81" i="20"/>
  <c r="D81" i="20"/>
  <c r="E81" i="20"/>
  <c r="F81" i="20"/>
  <c r="G81" i="20"/>
  <c r="H81" i="20"/>
  <c r="I81" i="20"/>
  <c r="B82" i="20"/>
  <c r="C82" i="20"/>
  <c r="D82" i="20"/>
  <c r="E82" i="20"/>
  <c r="F82" i="20"/>
  <c r="G82" i="20"/>
  <c r="H82" i="20"/>
  <c r="I82" i="20"/>
  <c r="B83" i="20"/>
  <c r="C83" i="20"/>
  <c r="D83" i="20"/>
  <c r="E83" i="20"/>
  <c r="F83" i="20"/>
  <c r="G83" i="20"/>
  <c r="H83" i="20"/>
  <c r="I83" i="20"/>
  <c r="B84" i="20"/>
  <c r="C84" i="20"/>
  <c r="D84" i="20"/>
  <c r="E84" i="20"/>
  <c r="F84" i="20"/>
  <c r="G84" i="20"/>
  <c r="H84" i="20"/>
  <c r="I84" i="20"/>
  <c r="B85" i="20"/>
  <c r="C85" i="20"/>
  <c r="D85" i="20"/>
  <c r="E85" i="20"/>
  <c r="F85" i="20"/>
  <c r="G85" i="20"/>
  <c r="H85" i="20"/>
  <c r="I85" i="20"/>
  <c r="B86" i="20"/>
  <c r="C86" i="20"/>
  <c r="D86" i="20"/>
  <c r="E86" i="20"/>
  <c r="F86" i="20"/>
  <c r="G86" i="20"/>
  <c r="H86" i="20"/>
  <c r="I86" i="20"/>
  <c r="B87" i="20"/>
  <c r="C87" i="20"/>
  <c r="D87" i="20"/>
  <c r="E87" i="20"/>
  <c r="F87" i="20"/>
  <c r="G87" i="20"/>
  <c r="H87" i="20"/>
  <c r="I87" i="20"/>
  <c r="B88" i="20"/>
  <c r="C88" i="20"/>
  <c r="D88" i="20"/>
  <c r="E88" i="20"/>
  <c r="F88" i="20"/>
  <c r="G88" i="20"/>
  <c r="H88" i="20"/>
  <c r="I88" i="20"/>
  <c r="B89" i="20"/>
  <c r="C89" i="20"/>
  <c r="D89" i="20"/>
  <c r="E89" i="20"/>
  <c r="F89" i="20"/>
  <c r="G89" i="20"/>
  <c r="H89" i="20"/>
  <c r="I89" i="20"/>
  <c r="B90" i="20"/>
  <c r="C90" i="20"/>
  <c r="D90" i="20"/>
  <c r="E90" i="20"/>
  <c r="F90" i="20"/>
  <c r="G90" i="20"/>
  <c r="H90" i="20"/>
  <c r="I90" i="20"/>
  <c r="B91" i="20"/>
  <c r="C91" i="20"/>
  <c r="D91" i="20"/>
  <c r="E91" i="20"/>
  <c r="F91" i="20"/>
  <c r="G91" i="20"/>
  <c r="H91" i="20"/>
  <c r="I91" i="20"/>
  <c r="B92" i="20"/>
  <c r="C92" i="20"/>
  <c r="D92" i="20"/>
  <c r="E92" i="20"/>
  <c r="F92" i="20"/>
  <c r="G92" i="20"/>
  <c r="H92" i="20"/>
  <c r="I92" i="20"/>
  <c r="I2" i="20"/>
  <c r="H2" i="20"/>
  <c r="G2" i="20"/>
  <c r="F2" i="20"/>
  <c r="E2" i="20"/>
  <c r="AC3" i="25"/>
  <c r="AC4" i="25"/>
  <c r="AC5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18" i="25"/>
  <c r="AC19" i="25"/>
  <c r="AC20" i="25"/>
  <c r="AC21" i="25"/>
  <c r="AC22" i="25"/>
  <c r="AC23" i="25"/>
  <c r="AC24" i="25"/>
  <c r="AC25" i="25"/>
  <c r="AC26" i="25"/>
  <c r="AC27" i="25"/>
  <c r="AC28" i="25"/>
  <c r="AC29" i="25"/>
  <c r="AC30" i="25"/>
  <c r="AC31" i="25"/>
  <c r="AC32" i="25"/>
  <c r="AC33" i="25"/>
  <c r="AC34" i="25"/>
  <c r="AC35" i="25"/>
  <c r="AC36" i="25"/>
  <c r="AC37" i="25"/>
  <c r="AC38" i="25"/>
  <c r="AC39" i="25"/>
  <c r="AC40" i="25"/>
  <c r="AC41" i="25"/>
  <c r="AC42" i="25"/>
  <c r="AC43" i="25"/>
  <c r="AC44" i="25"/>
  <c r="AC45" i="25"/>
  <c r="AC46" i="25"/>
  <c r="AC47" i="25"/>
  <c r="AC48" i="25"/>
  <c r="AC49" i="25"/>
  <c r="AC50" i="25"/>
  <c r="AC51" i="25"/>
  <c r="AC52" i="25"/>
  <c r="AC53" i="25"/>
  <c r="AC54" i="25"/>
  <c r="AC55" i="25"/>
  <c r="AC56" i="25"/>
  <c r="AC57" i="25"/>
  <c r="AC58" i="25"/>
  <c r="AC59" i="25"/>
  <c r="AC60" i="25"/>
  <c r="AC61" i="25"/>
  <c r="AC62" i="25"/>
  <c r="AC63" i="25"/>
  <c r="AC64" i="25"/>
  <c r="AC65" i="25"/>
  <c r="AC66" i="25"/>
  <c r="AC67" i="25"/>
  <c r="AC68" i="25"/>
  <c r="AC69" i="25"/>
  <c r="AC70" i="25"/>
  <c r="AC71" i="25"/>
  <c r="AC72" i="25"/>
  <c r="AC73" i="25"/>
  <c r="AC74" i="25"/>
  <c r="AC75" i="25"/>
  <c r="AC76" i="25"/>
  <c r="AC77" i="25"/>
  <c r="AC78" i="25"/>
  <c r="AC79" i="25"/>
  <c r="AC80" i="25"/>
  <c r="AC81" i="25"/>
  <c r="AC82" i="25"/>
  <c r="AC83" i="25"/>
  <c r="AC84" i="25"/>
  <c r="AC85" i="25"/>
  <c r="AC86" i="25"/>
  <c r="AC87" i="25"/>
  <c r="AC88" i="25"/>
  <c r="AC89" i="25"/>
  <c r="AC90" i="25"/>
  <c r="AC91" i="25"/>
  <c r="AC92" i="25"/>
  <c r="AC2" i="25"/>
  <c r="AI105" i="24"/>
  <c r="AI106" i="24"/>
  <c r="AI107" i="24"/>
  <c r="AI108" i="24"/>
  <c r="AI109" i="24"/>
  <c r="AI110" i="24"/>
  <c r="AI111" i="24"/>
  <c r="AI112" i="24"/>
  <c r="AI113" i="24"/>
  <c r="AI114" i="24"/>
  <c r="AI115" i="24"/>
  <c r="AI104" i="24"/>
  <c r="AI10" i="24"/>
  <c r="AI11" i="24"/>
  <c r="AI12" i="24"/>
  <c r="AI13" i="24"/>
  <c r="AI14" i="24"/>
  <c r="AI15" i="24"/>
  <c r="AI16" i="24"/>
  <c r="AI17" i="24"/>
  <c r="AI18" i="24"/>
  <c r="AI19" i="24"/>
  <c r="AI20" i="24"/>
  <c r="AI21" i="24"/>
  <c r="AI22" i="24"/>
  <c r="AI23" i="24"/>
  <c r="AI24" i="24"/>
  <c r="AI25" i="24"/>
  <c r="AI26" i="24"/>
  <c r="AI27" i="24"/>
  <c r="AI28" i="24"/>
  <c r="AI29" i="24"/>
  <c r="AI30" i="24"/>
  <c r="AI31" i="24"/>
  <c r="AI32" i="24"/>
  <c r="AI33" i="24"/>
  <c r="AI34" i="24"/>
  <c r="AI35" i="24"/>
  <c r="AI36" i="24"/>
  <c r="AI37" i="24"/>
  <c r="AI38" i="24"/>
  <c r="AI39" i="24"/>
  <c r="AI40" i="24"/>
  <c r="AI41" i="24"/>
  <c r="AI42" i="24"/>
  <c r="AI43" i="24"/>
  <c r="AI44" i="24"/>
  <c r="AI45" i="24"/>
  <c r="AI46" i="24"/>
  <c r="AI47" i="24"/>
  <c r="AI48" i="24"/>
  <c r="AI49" i="24"/>
  <c r="AI50" i="24"/>
  <c r="AI51" i="24"/>
  <c r="AI52" i="24"/>
  <c r="AI53" i="24"/>
  <c r="AI54" i="24"/>
  <c r="AI55" i="24"/>
  <c r="AI56" i="24"/>
  <c r="AI57" i="24"/>
  <c r="AI58" i="24"/>
  <c r="AI59" i="24"/>
  <c r="AI60" i="24"/>
  <c r="AI61" i="24"/>
  <c r="AI62" i="24"/>
  <c r="AI63" i="24"/>
  <c r="AI64" i="24"/>
  <c r="AI65" i="24"/>
  <c r="AI66" i="24"/>
  <c r="AI67" i="24"/>
  <c r="AI68" i="24"/>
  <c r="AI69" i="24"/>
  <c r="AI70" i="24"/>
  <c r="AI71" i="24"/>
  <c r="AI72" i="24"/>
  <c r="AI73" i="24"/>
  <c r="AI74" i="24"/>
  <c r="AI75" i="24"/>
  <c r="AI76" i="24"/>
  <c r="AI77" i="24"/>
  <c r="AI78" i="24"/>
  <c r="AI79" i="24"/>
  <c r="AI80" i="24"/>
  <c r="AI81" i="24"/>
  <c r="AI82" i="24"/>
  <c r="AI83" i="24"/>
  <c r="AI84" i="24"/>
  <c r="AI85" i="24"/>
  <c r="AI86" i="24"/>
  <c r="AI87" i="24"/>
  <c r="AI88" i="24"/>
  <c r="AI89" i="24"/>
  <c r="AI90" i="24"/>
  <c r="AI91" i="24"/>
  <c r="AI92" i="24"/>
  <c r="AI93" i="24"/>
  <c r="AI94" i="24"/>
  <c r="AI95" i="24"/>
  <c r="AI96" i="24"/>
  <c r="AI97" i="24"/>
  <c r="AI98" i="24"/>
  <c r="AI99" i="24"/>
  <c r="AI100" i="24"/>
  <c r="AI9" i="24"/>
  <c r="AG7" i="24"/>
  <c r="AH7" i="24"/>
  <c r="AJ101" i="23"/>
  <c r="AK101" i="23" s="1"/>
  <c r="AJ102" i="23"/>
  <c r="AK102" i="23" s="1"/>
  <c r="AL102" i="23"/>
  <c r="BB89" i="23"/>
  <c r="AL101" i="23" l="1"/>
  <c r="AF89" i="23"/>
  <c r="Z89" i="23"/>
  <c r="AB89" i="23" s="1"/>
  <c r="R89" i="23"/>
  <c r="S89" i="23" s="1"/>
  <c r="M89" i="23"/>
  <c r="O89" i="23" s="1"/>
  <c r="R90" i="23"/>
  <c r="R91" i="23"/>
  <c r="AH89" i="23" l="1"/>
  <c r="AZ89" i="23"/>
  <c r="AA89" i="23"/>
  <c r="T89" i="23"/>
  <c r="U89" i="23"/>
  <c r="W89" i="23" s="1"/>
  <c r="N89" i="23"/>
  <c r="AG89" i="23"/>
  <c r="AY89" i="23"/>
  <c r="AQ88" i="23"/>
  <c r="AF88" i="23"/>
  <c r="AH88" i="23" s="1"/>
  <c r="Z88" i="23"/>
  <c r="AY88" i="23" s="1"/>
  <c r="R88" i="23"/>
  <c r="T88" i="23" s="1"/>
  <c r="M88" i="23"/>
  <c r="O88" i="23" s="1"/>
  <c r="AO69" i="20"/>
  <c r="AO17" i="20"/>
  <c r="AO28" i="20"/>
  <c r="AO52" i="20"/>
  <c r="A3" i="25"/>
  <c r="B3" i="25"/>
  <c r="C3" i="25"/>
  <c r="D3" i="25"/>
  <c r="E3" i="25"/>
  <c r="F3" i="25"/>
  <c r="G3" i="25"/>
  <c r="H3" i="25"/>
  <c r="I3" i="25"/>
  <c r="V3" i="25"/>
  <c r="AA3" i="25"/>
  <c r="AB3" i="25"/>
  <c r="AD3" i="25"/>
  <c r="AI3" i="25"/>
  <c r="A4" i="25"/>
  <c r="B4" i="25"/>
  <c r="C4" i="25"/>
  <c r="D4" i="25"/>
  <c r="E4" i="25"/>
  <c r="F4" i="25"/>
  <c r="G4" i="25"/>
  <c r="H4" i="25"/>
  <c r="I4" i="25"/>
  <c r="V4" i="25"/>
  <c r="AA4" i="25"/>
  <c r="AB4" i="25"/>
  <c r="AD4" i="25"/>
  <c r="AI4" i="25"/>
  <c r="A5" i="25"/>
  <c r="B5" i="25"/>
  <c r="C5" i="25"/>
  <c r="D5" i="25"/>
  <c r="E5" i="25"/>
  <c r="F5" i="25"/>
  <c r="G5" i="25"/>
  <c r="H5" i="25"/>
  <c r="I5" i="25"/>
  <c r="V5" i="25"/>
  <c r="AA5" i="25"/>
  <c r="AB5" i="25"/>
  <c r="AD5" i="25"/>
  <c r="AI5" i="25"/>
  <c r="A6" i="25"/>
  <c r="B6" i="25"/>
  <c r="C6" i="25"/>
  <c r="D6" i="25"/>
  <c r="E6" i="25"/>
  <c r="F6" i="25"/>
  <c r="G6" i="25"/>
  <c r="H6" i="25"/>
  <c r="I6" i="25"/>
  <c r="V6" i="25"/>
  <c r="AA6" i="25"/>
  <c r="AB6" i="25"/>
  <c r="AD6" i="25"/>
  <c r="AI6" i="25"/>
  <c r="A7" i="25"/>
  <c r="B7" i="25"/>
  <c r="C7" i="25"/>
  <c r="D7" i="25"/>
  <c r="E7" i="25"/>
  <c r="F7" i="25"/>
  <c r="G7" i="25"/>
  <c r="H7" i="25"/>
  <c r="I7" i="25"/>
  <c r="V7" i="25"/>
  <c r="AA7" i="25"/>
  <c r="AB7" i="25"/>
  <c r="AD7" i="25"/>
  <c r="AI7" i="25"/>
  <c r="A8" i="25"/>
  <c r="B8" i="25"/>
  <c r="C8" i="25"/>
  <c r="D8" i="25"/>
  <c r="E8" i="25"/>
  <c r="F8" i="25"/>
  <c r="G8" i="25"/>
  <c r="H8" i="25"/>
  <c r="I8" i="25"/>
  <c r="V8" i="25"/>
  <c r="AA8" i="25"/>
  <c r="AB8" i="25"/>
  <c r="AD8" i="25"/>
  <c r="AI8" i="25"/>
  <c r="A9" i="25"/>
  <c r="B9" i="25"/>
  <c r="C9" i="25"/>
  <c r="D9" i="25"/>
  <c r="E9" i="25"/>
  <c r="F9" i="25"/>
  <c r="G9" i="25"/>
  <c r="H9" i="25"/>
  <c r="I9" i="25"/>
  <c r="V9" i="25"/>
  <c r="AA9" i="25"/>
  <c r="AB9" i="25"/>
  <c r="AD9" i="25"/>
  <c r="AI9" i="25"/>
  <c r="A10" i="25"/>
  <c r="B10" i="25"/>
  <c r="C10" i="25"/>
  <c r="D10" i="25"/>
  <c r="E10" i="25"/>
  <c r="F10" i="25"/>
  <c r="G10" i="25"/>
  <c r="H10" i="25"/>
  <c r="I10" i="25"/>
  <c r="V10" i="25"/>
  <c r="AA10" i="25"/>
  <c r="AB10" i="25"/>
  <c r="AD10" i="25"/>
  <c r="AI10" i="25"/>
  <c r="A11" i="25"/>
  <c r="B11" i="25"/>
  <c r="C11" i="25"/>
  <c r="D11" i="25"/>
  <c r="E11" i="25"/>
  <c r="F11" i="25"/>
  <c r="G11" i="25"/>
  <c r="H11" i="25"/>
  <c r="I11" i="25"/>
  <c r="V11" i="25"/>
  <c r="AA11" i="25"/>
  <c r="AB11" i="25"/>
  <c r="AD11" i="25"/>
  <c r="AI11" i="25"/>
  <c r="A12" i="25"/>
  <c r="B12" i="25"/>
  <c r="C12" i="25"/>
  <c r="D12" i="25"/>
  <c r="E12" i="25"/>
  <c r="F12" i="25"/>
  <c r="G12" i="25"/>
  <c r="H12" i="25"/>
  <c r="I12" i="25"/>
  <c r="V12" i="25"/>
  <c r="AA12" i="25"/>
  <c r="AB12" i="25"/>
  <c r="AD12" i="25"/>
  <c r="AI12" i="25"/>
  <c r="A13" i="25"/>
  <c r="B13" i="25"/>
  <c r="C13" i="25"/>
  <c r="D13" i="25"/>
  <c r="E13" i="25"/>
  <c r="F13" i="25"/>
  <c r="G13" i="25"/>
  <c r="H13" i="25"/>
  <c r="I13" i="25"/>
  <c r="V13" i="25"/>
  <c r="AA13" i="25"/>
  <c r="AB13" i="25"/>
  <c r="AD13" i="25"/>
  <c r="AI13" i="25"/>
  <c r="A14" i="25"/>
  <c r="B14" i="25"/>
  <c r="C14" i="25"/>
  <c r="D14" i="25"/>
  <c r="E14" i="25"/>
  <c r="F14" i="25"/>
  <c r="G14" i="25"/>
  <c r="H14" i="25"/>
  <c r="I14" i="25"/>
  <c r="V14" i="25"/>
  <c r="AA14" i="25"/>
  <c r="AB14" i="25"/>
  <c r="AD14" i="25"/>
  <c r="AI14" i="25"/>
  <c r="A15" i="25"/>
  <c r="B15" i="25"/>
  <c r="C15" i="25"/>
  <c r="D15" i="25"/>
  <c r="E15" i="25"/>
  <c r="F15" i="25"/>
  <c r="G15" i="25"/>
  <c r="H15" i="25"/>
  <c r="I15" i="25"/>
  <c r="V15" i="25"/>
  <c r="AA15" i="25"/>
  <c r="AB15" i="25"/>
  <c r="AD15" i="25"/>
  <c r="AI15" i="25"/>
  <c r="A16" i="25"/>
  <c r="B16" i="25"/>
  <c r="C16" i="25"/>
  <c r="D16" i="25"/>
  <c r="E16" i="25"/>
  <c r="F16" i="25"/>
  <c r="G16" i="25"/>
  <c r="H16" i="25"/>
  <c r="I16" i="25"/>
  <c r="V16" i="25"/>
  <c r="AA16" i="25"/>
  <c r="AB16" i="25"/>
  <c r="AD16" i="25"/>
  <c r="AI16" i="25"/>
  <c r="A17" i="25"/>
  <c r="B17" i="25"/>
  <c r="C17" i="25"/>
  <c r="D17" i="25"/>
  <c r="E17" i="25"/>
  <c r="F17" i="25"/>
  <c r="G17" i="25"/>
  <c r="H17" i="25"/>
  <c r="I17" i="25"/>
  <c r="V17" i="25"/>
  <c r="AA17" i="25"/>
  <c r="AB17" i="25"/>
  <c r="AD17" i="25"/>
  <c r="AI17" i="25"/>
  <c r="A18" i="25"/>
  <c r="B18" i="25"/>
  <c r="C18" i="25"/>
  <c r="D18" i="25"/>
  <c r="E18" i="25"/>
  <c r="F18" i="25"/>
  <c r="G18" i="25"/>
  <c r="H18" i="25"/>
  <c r="I18" i="25"/>
  <c r="V18" i="25"/>
  <c r="AA18" i="25"/>
  <c r="AB18" i="25"/>
  <c r="AD18" i="25"/>
  <c r="AI18" i="25"/>
  <c r="A19" i="25"/>
  <c r="B19" i="25"/>
  <c r="C19" i="25"/>
  <c r="D19" i="25"/>
  <c r="E19" i="25"/>
  <c r="F19" i="25"/>
  <c r="G19" i="25"/>
  <c r="H19" i="25"/>
  <c r="I19" i="25"/>
  <c r="V19" i="25"/>
  <c r="AA19" i="25"/>
  <c r="AB19" i="25"/>
  <c r="AD19" i="25"/>
  <c r="AI19" i="25"/>
  <c r="A20" i="25"/>
  <c r="B20" i="25"/>
  <c r="C20" i="25"/>
  <c r="D20" i="25"/>
  <c r="E20" i="25"/>
  <c r="F20" i="25"/>
  <c r="G20" i="25"/>
  <c r="H20" i="25"/>
  <c r="I20" i="25"/>
  <c r="V20" i="25"/>
  <c r="AA20" i="25"/>
  <c r="AB20" i="25"/>
  <c r="AD20" i="25"/>
  <c r="AI20" i="25"/>
  <c r="A21" i="25"/>
  <c r="B21" i="25"/>
  <c r="C21" i="25"/>
  <c r="D21" i="25"/>
  <c r="E21" i="25"/>
  <c r="F21" i="25"/>
  <c r="G21" i="25"/>
  <c r="H21" i="25"/>
  <c r="I21" i="25"/>
  <c r="V21" i="25"/>
  <c r="AA21" i="25"/>
  <c r="AB21" i="25"/>
  <c r="AD21" i="25"/>
  <c r="AI21" i="25"/>
  <c r="A22" i="25"/>
  <c r="B22" i="25"/>
  <c r="C22" i="25"/>
  <c r="D22" i="25"/>
  <c r="E22" i="25"/>
  <c r="F22" i="25"/>
  <c r="G22" i="25"/>
  <c r="H22" i="25"/>
  <c r="I22" i="25"/>
  <c r="V22" i="25"/>
  <c r="AA22" i="25"/>
  <c r="AB22" i="25"/>
  <c r="AD22" i="25"/>
  <c r="AI22" i="25"/>
  <c r="A23" i="25"/>
  <c r="B23" i="25"/>
  <c r="C23" i="25"/>
  <c r="D23" i="25"/>
  <c r="E23" i="25"/>
  <c r="F23" i="25"/>
  <c r="G23" i="25"/>
  <c r="H23" i="25"/>
  <c r="I23" i="25"/>
  <c r="V23" i="25"/>
  <c r="AA23" i="25"/>
  <c r="AB23" i="25"/>
  <c r="AD23" i="25"/>
  <c r="AI23" i="25"/>
  <c r="A24" i="25"/>
  <c r="B24" i="25"/>
  <c r="C24" i="25"/>
  <c r="D24" i="25"/>
  <c r="E24" i="25"/>
  <c r="F24" i="25"/>
  <c r="G24" i="25"/>
  <c r="H24" i="25"/>
  <c r="I24" i="25"/>
  <c r="V24" i="25"/>
  <c r="AA24" i="25"/>
  <c r="AB24" i="25"/>
  <c r="AD24" i="25"/>
  <c r="AI24" i="25"/>
  <c r="A25" i="25"/>
  <c r="B25" i="25"/>
  <c r="C25" i="25"/>
  <c r="D25" i="25"/>
  <c r="E25" i="25"/>
  <c r="F25" i="25"/>
  <c r="G25" i="25"/>
  <c r="H25" i="25"/>
  <c r="I25" i="25"/>
  <c r="V25" i="25"/>
  <c r="AA25" i="25"/>
  <c r="AB25" i="25"/>
  <c r="AD25" i="25"/>
  <c r="AI25" i="25"/>
  <c r="A26" i="25"/>
  <c r="B26" i="25"/>
  <c r="C26" i="25"/>
  <c r="D26" i="25"/>
  <c r="E26" i="25"/>
  <c r="F26" i="25"/>
  <c r="G26" i="25"/>
  <c r="H26" i="25"/>
  <c r="I26" i="25"/>
  <c r="V26" i="25"/>
  <c r="AA26" i="25"/>
  <c r="AB26" i="25"/>
  <c r="AD26" i="25"/>
  <c r="AI26" i="25"/>
  <c r="A27" i="25"/>
  <c r="B27" i="25"/>
  <c r="C27" i="25"/>
  <c r="D27" i="25"/>
  <c r="E27" i="25"/>
  <c r="F27" i="25"/>
  <c r="G27" i="25"/>
  <c r="H27" i="25"/>
  <c r="I27" i="25"/>
  <c r="V27" i="25"/>
  <c r="AA27" i="25"/>
  <c r="AB27" i="25"/>
  <c r="AD27" i="25"/>
  <c r="AI27" i="25"/>
  <c r="A28" i="25"/>
  <c r="B28" i="25"/>
  <c r="C28" i="25"/>
  <c r="D28" i="25"/>
  <c r="E28" i="25"/>
  <c r="F28" i="25"/>
  <c r="G28" i="25"/>
  <c r="H28" i="25"/>
  <c r="I28" i="25"/>
  <c r="V28" i="25"/>
  <c r="AA28" i="25"/>
  <c r="AB28" i="25"/>
  <c r="AD28" i="25"/>
  <c r="AI28" i="25"/>
  <c r="A29" i="25"/>
  <c r="B29" i="25"/>
  <c r="C29" i="25"/>
  <c r="D29" i="25"/>
  <c r="E29" i="25"/>
  <c r="F29" i="25"/>
  <c r="G29" i="25"/>
  <c r="H29" i="25"/>
  <c r="I29" i="25"/>
  <c r="V29" i="25"/>
  <c r="AA29" i="25"/>
  <c r="AB29" i="25"/>
  <c r="AD29" i="25"/>
  <c r="AI29" i="25"/>
  <c r="A30" i="25"/>
  <c r="B30" i="25"/>
  <c r="C30" i="25"/>
  <c r="D30" i="25"/>
  <c r="E30" i="25"/>
  <c r="F30" i="25"/>
  <c r="G30" i="25"/>
  <c r="H30" i="25"/>
  <c r="I30" i="25"/>
  <c r="V30" i="25"/>
  <c r="AA30" i="25"/>
  <c r="AB30" i="25"/>
  <c r="AD30" i="25"/>
  <c r="AI30" i="25"/>
  <c r="A31" i="25"/>
  <c r="B31" i="25"/>
  <c r="C31" i="25"/>
  <c r="D31" i="25"/>
  <c r="E31" i="25"/>
  <c r="F31" i="25"/>
  <c r="G31" i="25"/>
  <c r="H31" i="25"/>
  <c r="I31" i="25"/>
  <c r="V31" i="25"/>
  <c r="AA31" i="25"/>
  <c r="AB31" i="25"/>
  <c r="AD31" i="25"/>
  <c r="AI31" i="25"/>
  <c r="A32" i="25"/>
  <c r="B32" i="25"/>
  <c r="C32" i="25"/>
  <c r="D32" i="25"/>
  <c r="E32" i="25"/>
  <c r="F32" i="25"/>
  <c r="G32" i="25"/>
  <c r="H32" i="25"/>
  <c r="I32" i="25"/>
  <c r="V32" i="25"/>
  <c r="AA32" i="25"/>
  <c r="AB32" i="25"/>
  <c r="AD32" i="25"/>
  <c r="AI32" i="25"/>
  <c r="A33" i="25"/>
  <c r="B33" i="25"/>
  <c r="C33" i="25"/>
  <c r="D33" i="25"/>
  <c r="E33" i="25"/>
  <c r="F33" i="25"/>
  <c r="G33" i="25"/>
  <c r="H33" i="25"/>
  <c r="I33" i="25"/>
  <c r="V33" i="25"/>
  <c r="AA33" i="25"/>
  <c r="AB33" i="25"/>
  <c r="AD33" i="25"/>
  <c r="AI33" i="25"/>
  <c r="A34" i="25"/>
  <c r="B34" i="25"/>
  <c r="C34" i="25"/>
  <c r="D34" i="25"/>
  <c r="E34" i="25"/>
  <c r="F34" i="25"/>
  <c r="G34" i="25"/>
  <c r="H34" i="25"/>
  <c r="I34" i="25"/>
  <c r="V34" i="25"/>
  <c r="AA34" i="25"/>
  <c r="AB34" i="25"/>
  <c r="AD34" i="25"/>
  <c r="AI34" i="25"/>
  <c r="A35" i="25"/>
  <c r="B35" i="25"/>
  <c r="C35" i="25"/>
  <c r="D35" i="25"/>
  <c r="E35" i="25"/>
  <c r="F35" i="25"/>
  <c r="G35" i="25"/>
  <c r="H35" i="25"/>
  <c r="I35" i="25"/>
  <c r="V35" i="25"/>
  <c r="AA35" i="25"/>
  <c r="AB35" i="25"/>
  <c r="AD35" i="25"/>
  <c r="AI35" i="25"/>
  <c r="A36" i="25"/>
  <c r="B36" i="25"/>
  <c r="C36" i="25"/>
  <c r="D36" i="25"/>
  <c r="E36" i="25"/>
  <c r="F36" i="25"/>
  <c r="G36" i="25"/>
  <c r="H36" i="25"/>
  <c r="I36" i="25"/>
  <c r="V36" i="25"/>
  <c r="AA36" i="25"/>
  <c r="AB36" i="25"/>
  <c r="AD36" i="25"/>
  <c r="AI36" i="25"/>
  <c r="A37" i="25"/>
  <c r="B37" i="25"/>
  <c r="C37" i="25"/>
  <c r="D37" i="25"/>
  <c r="E37" i="25"/>
  <c r="F37" i="25"/>
  <c r="G37" i="25"/>
  <c r="H37" i="25"/>
  <c r="I37" i="25"/>
  <c r="V37" i="25"/>
  <c r="AA37" i="25"/>
  <c r="AB37" i="25"/>
  <c r="AD37" i="25"/>
  <c r="AI37" i="25"/>
  <c r="A38" i="25"/>
  <c r="B38" i="25"/>
  <c r="C38" i="25"/>
  <c r="D38" i="25"/>
  <c r="E38" i="25"/>
  <c r="F38" i="25"/>
  <c r="G38" i="25"/>
  <c r="H38" i="25"/>
  <c r="I38" i="25"/>
  <c r="V38" i="25"/>
  <c r="AA38" i="25"/>
  <c r="AB38" i="25"/>
  <c r="AD38" i="25"/>
  <c r="AI38" i="25"/>
  <c r="A39" i="25"/>
  <c r="B39" i="25"/>
  <c r="C39" i="25"/>
  <c r="D39" i="25"/>
  <c r="E39" i="25"/>
  <c r="F39" i="25"/>
  <c r="G39" i="25"/>
  <c r="H39" i="25"/>
  <c r="I39" i="25"/>
  <c r="V39" i="25"/>
  <c r="AA39" i="25"/>
  <c r="AB39" i="25"/>
  <c r="AD39" i="25"/>
  <c r="AI39" i="25"/>
  <c r="A40" i="25"/>
  <c r="B40" i="25"/>
  <c r="C40" i="25"/>
  <c r="D40" i="25"/>
  <c r="E40" i="25"/>
  <c r="F40" i="25"/>
  <c r="G40" i="25"/>
  <c r="H40" i="25"/>
  <c r="I40" i="25"/>
  <c r="V40" i="25"/>
  <c r="AA40" i="25"/>
  <c r="AB40" i="25"/>
  <c r="AD40" i="25"/>
  <c r="AI40" i="25"/>
  <c r="A41" i="25"/>
  <c r="B41" i="25"/>
  <c r="C41" i="25"/>
  <c r="D41" i="25"/>
  <c r="E41" i="25"/>
  <c r="F41" i="25"/>
  <c r="G41" i="25"/>
  <c r="H41" i="25"/>
  <c r="I41" i="25"/>
  <c r="V41" i="25"/>
  <c r="AA41" i="25"/>
  <c r="AB41" i="25"/>
  <c r="AD41" i="25"/>
  <c r="AI41" i="25"/>
  <c r="A42" i="25"/>
  <c r="B42" i="25"/>
  <c r="C42" i="25"/>
  <c r="D42" i="25"/>
  <c r="E42" i="25"/>
  <c r="F42" i="25"/>
  <c r="G42" i="25"/>
  <c r="H42" i="25"/>
  <c r="I42" i="25"/>
  <c r="V42" i="25"/>
  <c r="AA42" i="25"/>
  <c r="AB42" i="25"/>
  <c r="AD42" i="25"/>
  <c r="AI42" i="25"/>
  <c r="A43" i="25"/>
  <c r="B43" i="25"/>
  <c r="C43" i="25"/>
  <c r="D43" i="25"/>
  <c r="E43" i="25"/>
  <c r="F43" i="25"/>
  <c r="G43" i="25"/>
  <c r="H43" i="25"/>
  <c r="I43" i="25"/>
  <c r="V43" i="25"/>
  <c r="AA43" i="25"/>
  <c r="AB43" i="25"/>
  <c r="AD43" i="25"/>
  <c r="AI43" i="25"/>
  <c r="A44" i="25"/>
  <c r="B44" i="25"/>
  <c r="C44" i="25"/>
  <c r="D44" i="25"/>
  <c r="E44" i="25"/>
  <c r="F44" i="25"/>
  <c r="G44" i="25"/>
  <c r="H44" i="25"/>
  <c r="I44" i="25"/>
  <c r="V44" i="25"/>
  <c r="AA44" i="25"/>
  <c r="AB44" i="25"/>
  <c r="AD44" i="25"/>
  <c r="AI44" i="25"/>
  <c r="A45" i="25"/>
  <c r="B45" i="25"/>
  <c r="C45" i="25"/>
  <c r="D45" i="25"/>
  <c r="E45" i="25"/>
  <c r="F45" i="25"/>
  <c r="G45" i="25"/>
  <c r="H45" i="25"/>
  <c r="I45" i="25"/>
  <c r="V45" i="25"/>
  <c r="AA45" i="25"/>
  <c r="AB45" i="25"/>
  <c r="AD45" i="25"/>
  <c r="AI45" i="25"/>
  <c r="A46" i="25"/>
  <c r="B46" i="25"/>
  <c r="C46" i="25"/>
  <c r="D46" i="25"/>
  <c r="E46" i="25"/>
  <c r="F46" i="25"/>
  <c r="G46" i="25"/>
  <c r="H46" i="25"/>
  <c r="I46" i="25"/>
  <c r="V46" i="25"/>
  <c r="AA46" i="25"/>
  <c r="AB46" i="25"/>
  <c r="AD46" i="25"/>
  <c r="AI46" i="25"/>
  <c r="A47" i="25"/>
  <c r="B47" i="25"/>
  <c r="C47" i="25"/>
  <c r="D47" i="25"/>
  <c r="E47" i="25"/>
  <c r="F47" i="25"/>
  <c r="G47" i="25"/>
  <c r="H47" i="25"/>
  <c r="I47" i="25"/>
  <c r="V47" i="25"/>
  <c r="AA47" i="25"/>
  <c r="AB47" i="25"/>
  <c r="AD47" i="25"/>
  <c r="AI47" i="25"/>
  <c r="A48" i="25"/>
  <c r="B48" i="25"/>
  <c r="C48" i="25"/>
  <c r="D48" i="25"/>
  <c r="E48" i="25"/>
  <c r="F48" i="25"/>
  <c r="G48" i="25"/>
  <c r="H48" i="25"/>
  <c r="I48" i="25"/>
  <c r="V48" i="25"/>
  <c r="AA48" i="25"/>
  <c r="AB48" i="25"/>
  <c r="AD48" i="25"/>
  <c r="AI48" i="25"/>
  <c r="A49" i="25"/>
  <c r="B49" i="25"/>
  <c r="C49" i="25"/>
  <c r="D49" i="25"/>
  <c r="E49" i="25"/>
  <c r="F49" i="25"/>
  <c r="G49" i="25"/>
  <c r="H49" i="25"/>
  <c r="I49" i="25"/>
  <c r="V49" i="25"/>
  <c r="AA49" i="25"/>
  <c r="AB49" i="25"/>
  <c r="AD49" i="25"/>
  <c r="AI49" i="25"/>
  <c r="A50" i="25"/>
  <c r="B50" i="25"/>
  <c r="C50" i="25"/>
  <c r="D50" i="25"/>
  <c r="E50" i="25"/>
  <c r="F50" i="25"/>
  <c r="G50" i="25"/>
  <c r="H50" i="25"/>
  <c r="I50" i="25"/>
  <c r="V50" i="25"/>
  <c r="AA50" i="25"/>
  <c r="AB50" i="25"/>
  <c r="AD50" i="25"/>
  <c r="AI50" i="25"/>
  <c r="A51" i="25"/>
  <c r="B51" i="25"/>
  <c r="C51" i="25"/>
  <c r="D51" i="25"/>
  <c r="E51" i="25"/>
  <c r="F51" i="25"/>
  <c r="G51" i="25"/>
  <c r="H51" i="25"/>
  <c r="I51" i="25"/>
  <c r="V51" i="25"/>
  <c r="AA51" i="25"/>
  <c r="AB51" i="25"/>
  <c r="AD51" i="25"/>
  <c r="AI51" i="25"/>
  <c r="A52" i="25"/>
  <c r="B52" i="25"/>
  <c r="C52" i="25"/>
  <c r="D52" i="25"/>
  <c r="E52" i="25"/>
  <c r="F52" i="25"/>
  <c r="G52" i="25"/>
  <c r="H52" i="25"/>
  <c r="I52" i="25"/>
  <c r="V52" i="25"/>
  <c r="AA52" i="25"/>
  <c r="AB52" i="25"/>
  <c r="AD52" i="25"/>
  <c r="AI52" i="25"/>
  <c r="A53" i="25"/>
  <c r="B53" i="25"/>
  <c r="C53" i="25"/>
  <c r="D53" i="25"/>
  <c r="E53" i="25"/>
  <c r="F53" i="25"/>
  <c r="G53" i="25"/>
  <c r="H53" i="25"/>
  <c r="I53" i="25"/>
  <c r="V53" i="25"/>
  <c r="AA53" i="25"/>
  <c r="AB53" i="25"/>
  <c r="AD53" i="25"/>
  <c r="AI53" i="25"/>
  <c r="A54" i="25"/>
  <c r="B54" i="25"/>
  <c r="C54" i="25"/>
  <c r="D54" i="25"/>
  <c r="E54" i="25"/>
  <c r="F54" i="25"/>
  <c r="G54" i="25"/>
  <c r="H54" i="25"/>
  <c r="I54" i="25"/>
  <c r="V54" i="25"/>
  <c r="AA54" i="25"/>
  <c r="AB54" i="25"/>
  <c r="AD54" i="25"/>
  <c r="AI54" i="25"/>
  <c r="A55" i="25"/>
  <c r="B55" i="25"/>
  <c r="C55" i="25"/>
  <c r="D55" i="25"/>
  <c r="E55" i="25"/>
  <c r="F55" i="25"/>
  <c r="G55" i="25"/>
  <c r="H55" i="25"/>
  <c r="I55" i="25"/>
  <c r="V55" i="25"/>
  <c r="AA55" i="25"/>
  <c r="AB55" i="25"/>
  <c r="AD55" i="25"/>
  <c r="AI55" i="25"/>
  <c r="A56" i="25"/>
  <c r="B56" i="25"/>
  <c r="C56" i="25"/>
  <c r="D56" i="25"/>
  <c r="E56" i="25"/>
  <c r="F56" i="25"/>
  <c r="G56" i="25"/>
  <c r="H56" i="25"/>
  <c r="I56" i="25"/>
  <c r="V56" i="25"/>
  <c r="AA56" i="25"/>
  <c r="AB56" i="25"/>
  <c r="AD56" i="25"/>
  <c r="AI56" i="25"/>
  <c r="A57" i="25"/>
  <c r="B57" i="25"/>
  <c r="C57" i="25"/>
  <c r="D57" i="25"/>
  <c r="E57" i="25"/>
  <c r="F57" i="25"/>
  <c r="G57" i="25"/>
  <c r="H57" i="25"/>
  <c r="I57" i="25"/>
  <c r="V57" i="25"/>
  <c r="AA57" i="25"/>
  <c r="AB57" i="25"/>
  <c r="AD57" i="25"/>
  <c r="AI57" i="25"/>
  <c r="A58" i="25"/>
  <c r="B58" i="25"/>
  <c r="C58" i="25"/>
  <c r="D58" i="25"/>
  <c r="E58" i="25"/>
  <c r="F58" i="25"/>
  <c r="G58" i="25"/>
  <c r="H58" i="25"/>
  <c r="I58" i="25"/>
  <c r="V58" i="25"/>
  <c r="AA58" i="25"/>
  <c r="AB58" i="25"/>
  <c r="AD58" i="25"/>
  <c r="AI58" i="25"/>
  <c r="A59" i="25"/>
  <c r="B59" i="25"/>
  <c r="C59" i="25"/>
  <c r="D59" i="25"/>
  <c r="E59" i="25"/>
  <c r="F59" i="25"/>
  <c r="G59" i="25"/>
  <c r="H59" i="25"/>
  <c r="I59" i="25"/>
  <c r="V59" i="25"/>
  <c r="AA59" i="25"/>
  <c r="AB59" i="25"/>
  <c r="AD59" i="25"/>
  <c r="AI59" i="25"/>
  <c r="A60" i="25"/>
  <c r="B60" i="25"/>
  <c r="C60" i="25"/>
  <c r="D60" i="25"/>
  <c r="E60" i="25"/>
  <c r="F60" i="25"/>
  <c r="G60" i="25"/>
  <c r="H60" i="25"/>
  <c r="I60" i="25"/>
  <c r="V60" i="25"/>
  <c r="AA60" i="25"/>
  <c r="AB60" i="25"/>
  <c r="AD60" i="25"/>
  <c r="AI60" i="25"/>
  <c r="A61" i="25"/>
  <c r="B61" i="25"/>
  <c r="C61" i="25"/>
  <c r="D61" i="25"/>
  <c r="E61" i="25"/>
  <c r="F61" i="25"/>
  <c r="G61" i="25"/>
  <c r="H61" i="25"/>
  <c r="I61" i="25"/>
  <c r="V61" i="25"/>
  <c r="AA61" i="25"/>
  <c r="AB61" i="25"/>
  <c r="AD61" i="25"/>
  <c r="AI61" i="25"/>
  <c r="A62" i="25"/>
  <c r="B62" i="25"/>
  <c r="C62" i="25"/>
  <c r="D62" i="25"/>
  <c r="E62" i="25"/>
  <c r="F62" i="25"/>
  <c r="G62" i="25"/>
  <c r="H62" i="25"/>
  <c r="I62" i="25"/>
  <c r="V62" i="25"/>
  <c r="AA62" i="25"/>
  <c r="AB62" i="25"/>
  <c r="AD62" i="25"/>
  <c r="AI62" i="25"/>
  <c r="A63" i="25"/>
  <c r="B63" i="25"/>
  <c r="C63" i="25"/>
  <c r="D63" i="25"/>
  <c r="E63" i="25"/>
  <c r="F63" i="25"/>
  <c r="G63" i="25"/>
  <c r="H63" i="25"/>
  <c r="I63" i="25"/>
  <c r="V63" i="25"/>
  <c r="AA63" i="25"/>
  <c r="AB63" i="25"/>
  <c r="AD63" i="25"/>
  <c r="AI63" i="25"/>
  <c r="A64" i="25"/>
  <c r="B64" i="25"/>
  <c r="C64" i="25"/>
  <c r="D64" i="25"/>
  <c r="E64" i="25"/>
  <c r="F64" i="25"/>
  <c r="G64" i="25"/>
  <c r="H64" i="25"/>
  <c r="I64" i="25"/>
  <c r="V64" i="25"/>
  <c r="AA64" i="25"/>
  <c r="AB64" i="25"/>
  <c r="AD64" i="25"/>
  <c r="AI64" i="25"/>
  <c r="A65" i="25"/>
  <c r="B65" i="25"/>
  <c r="C65" i="25"/>
  <c r="D65" i="25"/>
  <c r="E65" i="25"/>
  <c r="F65" i="25"/>
  <c r="G65" i="25"/>
  <c r="H65" i="25"/>
  <c r="I65" i="25"/>
  <c r="V65" i="25"/>
  <c r="AA65" i="25"/>
  <c r="AB65" i="25"/>
  <c r="AD65" i="25"/>
  <c r="AI65" i="25"/>
  <c r="A66" i="25"/>
  <c r="B66" i="25"/>
  <c r="C66" i="25"/>
  <c r="D66" i="25"/>
  <c r="E66" i="25"/>
  <c r="F66" i="25"/>
  <c r="G66" i="25"/>
  <c r="H66" i="25"/>
  <c r="I66" i="25"/>
  <c r="V66" i="25"/>
  <c r="AA66" i="25"/>
  <c r="AB66" i="25"/>
  <c r="AD66" i="25"/>
  <c r="AI66" i="25"/>
  <c r="A67" i="25"/>
  <c r="B67" i="25"/>
  <c r="C67" i="25"/>
  <c r="D67" i="25"/>
  <c r="E67" i="25"/>
  <c r="F67" i="25"/>
  <c r="G67" i="25"/>
  <c r="H67" i="25"/>
  <c r="I67" i="25"/>
  <c r="V67" i="25"/>
  <c r="AA67" i="25"/>
  <c r="AB67" i="25"/>
  <c r="AD67" i="25"/>
  <c r="AI67" i="25"/>
  <c r="A68" i="25"/>
  <c r="B68" i="25"/>
  <c r="C68" i="25"/>
  <c r="D68" i="25"/>
  <c r="E68" i="25"/>
  <c r="F68" i="25"/>
  <c r="G68" i="25"/>
  <c r="H68" i="25"/>
  <c r="I68" i="25"/>
  <c r="V68" i="25"/>
  <c r="AA68" i="25"/>
  <c r="AB68" i="25"/>
  <c r="AD68" i="25"/>
  <c r="AI68" i="25"/>
  <c r="A69" i="25"/>
  <c r="B69" i="25"/>
  <c r="C69" i="25"/>
  <c r="D69" i="25"/>
  <c r="E69" i="25"/>
  <c r="F69" i="25"/>
  <c r="G69" i="25"/>
  <c r="H69" i="25"/>
  <c r="I69" i="25"/>
  <c r="V69" i="25"/>
  <c r="AA69" i="25"/>
  <c r="AB69" i="25"/>
  <c r="AD69" i="25"/>
  <c r="AI69" i="25"/>
  <c r="A70" i="25"/>
  <c r="B70" i="25"/>
  <c r="C70" i="25"/>
  <c r="D70" i="25"/>
  <c r="E70" i="25"/>
  <c r="F70" i="25"/>
  <c r="G70" i="25"/>
  <c r="H70" i="25"/>
  <c r="I70" i="25"/>
  <c r="V70" i="25"/>
  <c r="AA70" i="25"/>
  <c r="AB70" i="25"/>
  <c r="AD70" i="25"/>
  <c r="AI70" i="25"/>
  <c r="A71" i="25"/>
  <c r="B71" i="25"/>
  <c r="C71" i="25"/>
  <c r="D71" i="25"/>
  <c r="E71" i="25"/>
  <c r="F71" i="25"/>
  <c r="G71" i="25"/>
  <c r="H71" i="25"/>
  <c r="I71" i="25"/>
  <c r="V71" i="25"/>
  <c r="AA71" i="25"/>
  <c r="AB71" i="25"/>
  <c r="AD71" i="25"/>
  <c r="AI71" i="25"/>
  <c r="A72" i="25"/>
  <c r="B72" i="25"/>
  <c r="C72" i="25"/>
  <c r="D72" i="25"/>
  <c r="E72" i="25"/>
  <c r="F72" i="25"/>
  <c r="G72" i="25"/>
  <c r="H72" i="25"/>
  <c r="I72" i="25"/>
  <c r="V72" i="25"/>
  <c r="AA72" i="25"/>
  <c r="AB72" i="25"/>
  <c r="AD72" i="25"/>
  <c r="AI72" i="25"/>
  <c r="A73" i="25"/>
  <c r="B73" i="25"/>
  <c r="C73" i="25"/>
  <c r="D73" i="25"/>
  <c r="E73" i="25"/>
  <c r="F73" i="25"/>
  <c r="G73" i="25"/>
  <c r="H73" i="25"/>
  <c r="I73" i="25"/>
  <c r="V73" i="25"/>
  <c r="AA73" i="25"/>
  <c r="AB73" i="25"/>
  <c r="AD73" i="25"/>
  <c r="AI73" i="25"/>
  <c r="A74" i="25"/>
  <c r="B74" i="25"/>
  <c r="C74" i="25"/>
  <c r="D74" i="25"/>
  <c r="E74" i="25"/>
  <c r="F74" i="25"/>
  <c r="G74" i="25"/>
  <c r="H74" i="25"/>
  <c r="I74" i="25"/>
  <c r="V74" i="25"/>
  <c r="AA74" i="25"/>
  <c r="AB74" i="25"/>
  <c r="AD74" i="25"/>
  <c r="AI74" i="25"/>
  <c r="A75" i="25"/>
  <c r="B75" i="25"/>
  <c r="C75" i="25"/>
  <c r="D75" i="25"/>
  <c r="E75" i="25"/>
  <c r="F75" i="25"/>
  <c r="G75" i="25"/>
  <c r="H75" i="25"/>
  <c r="I75" i="25"/>
  <c r="V75" i="25"/>
  <c r="AA75" i="25"/>
  <c r="AB75" i="25"/>
  <c r="AD75" i="25"/>
  <c r="AI75" i="25"/>
  <c r="A76" i="25"/>
  <c r="B76" i="25"/>
  <c r="C76" i="25"/>
  <c r="D76" i="25"/>
  <c r="E76" i="25"/>
  <c r="F76" i="25"/>
  <c r="G76" i="25"/>
  <c r="H76" i="25"/>
  <c r="I76" i="25"/>
  <c r="V76" i="25"/>
  <c r="AA76" i="25"/>
  <c r="AB76" i="25"/>
  <c r="AD76" i="25"/>
  <c r="AI76" i="25"/>
  <c r="A77" i="25"/>
  <c r="B77" i="25"/>
  <c r="C77" i="25"/>
  <c r="D77" i="25"/>
  <c r="E77" i="25"/>
  <c r="F77" i="25"/>
  <c r="G77" i="25"/>
  <c r="H77" i="25"/>
  <c r="I77" i="25"/>
  <c r="V77" i="25"/>
  <c r="AA77" i="25"/>
  <c r="AB77" i="25"/>
  <c r="AD77" i="25"/>
  <c r="AI77" i="25"/>
  <c r="A78" i="25"/>
  <c r="B78" i="25"/>
  <c r="C78" i="25"/>
  <c r="D78" i="25"/>
  <c r="E78" i="25"/>
  <c r="F78" i="25"/>
  <c r="G78" i="25"/>
  <c r="H78" i="25"/>
  <c r="I78" i="25"/>
  <c r="V78" i="25"/>
  <c r="AA78" i="25"/>
  <c r="AB78" i="25"/>
  <c r="AD78" i="25"/>
  <c r="AI78" i="25"/>
  <c r="A79" i="25"/>
  <c r="B79" i="25"/>
  <c r="C79" i="25"/>
  <c r="D79" i="25"/>
  <c r="E79" i="25"/>
  <c r="F79" i="25"/>
  <c r="G79" i="25"/>
  <c r="H79" i="25"/>
  <c r="I79" i="25"/>
  <c r="V79" i="25"/>
  <c r="AA79" i="25"/>
  <c r="AB79" i="25"/>
  <c r="AD79" i="25"/>
  <c r="AI79" i="25"/>
  <c r="A80" i="25"/>
  <c r="B80" i="25"/>
  <c r="C80" i="25"/>
  <c r="D80" i="25"/>
  <c r="E80" i="25"/>
  <c r="F80" i="25"/>
  <c r="G80" i="25"/>
  <c r="H80" i="25"/>
  <c r="I80" i="25"/>
  <c r="V80" i="25"/>
  <c r="AA80" i="25"/>
  <c r="AB80" i="25"/>
  <c r="AD80" i="25"/>
  <c r="AI80" i="25"/>
  <c r="A81" i="25"/>
  <c r="B81" i="25"/>
  <c r="C81" i="25"/>
  <c r="D81" i="25"/>
  <c r="E81" i="25"/>
  <c r="F81" i="25"/>
  <c r="G81" i="25"/>
  <c r="H81" i="25"/>
  <c r="I81" i="25"/>
  <c r="V81" i="25"/>
  <c r="AA81" i="25"/>
  <c r="AB81" i="25"/>
  <c r="AD81" i="25"/>
  <c r="AI81" i="25"/>
  <c r="A82" i="25"/>
  <c r="B82" i="25"/>
  <c r="C82" i="25"/>
  <c r="D82" i="25"/>
  <c r="E82" i="25"/>
  <c r="F82" i="25"/>
  <c r="G82" i="25"/>
  <c r="H82" i="25"/>
  <c r="I82" i="25"/>
  <c r="V82" i="25"/>
  <c r="AA82" i="25"/>
  <c r="AB82" i="25"/>
  <c r="AD82" i="25"/>
  <c r="AI82" i="25"/>
  <c r="A83" i="25"/>
  <c r="B83" i="25"/>
  <c r="C83" i="25"/>
  <c r="D83" i="25"/>
  <c r="E83" i="25"/>
  <c r="F83" i="25"/>
  <c r="G83" i="25"/>
  <c r="H83" i="25"/>
  <c r="I83" i="25"/>
  <c r="V83" i="25"/>
  <c r="AA83" i="25"/>
  <c r="AB83" i="25"/>
  <c r="AD83" i="25"/>
  <c r="AI83" i="25"/>
  <c r="A84" i="25"/>
  <c r="B84" i="25"/>
  <c r="C84" i="25"/>
  <c r="D84" i="25"/>
  <c r="E84" i="25"/>
  <c r="F84" i="25"/>
  <c r="G84" i="25"/>
  <c r="H84" i="25"/>
  <c r="I84" i="25"/>
  <c r="V84" i="25"/>
  <c r="AA84" i="25"/>
  <c r="AB84" i="25"/>
  <c r="AD84" i="25"/>
  <c r="AI84" i="25"/>
  <c r="A85" i="25"/>
  <c r="B85" i="25"/>
  <c r="C85" i="25"/>
  <c r="D85" i="25"/>
  <c r="E85" i="25"/>
  <c r="F85" i="25"/>
  <c r="G85" i="25"/>
  <c r="H85" i="25"/>
  <c r="I85" i="25"/>
  <c r="V85" i="25"/>
  <c r="AA85" i="25"/>
  <c r="AB85" i="25"/>
  <c r="AD85" i="25"/>
  <c r="AI85" i="25"/>
  <c r="A86" i="25"/>
  <c r="B86" i="25"/>
  <c r="C86" i="25"/>
  <c r="D86" i="25"/>
  <c r="E86" i="25"/>
  <c r="F86" i="25"/>
  <c r="G86" i="25"/>
  <c r="H86" i="25"/>
  <c r="I86" i="25"/>
  <c r="V86" i="25"/>
  <c r="AA86" i="25"/>
  <c r="AB86" i="25"/>
  <c r="AD86" i="25"/>
  <c r="AI86" i="25"/>
  <c r="A87" i="25"/>
  <c r="B87" i="25"/>
  <c r="C87" i="25"/>
  <c r="D87" i="25"/>
  <c r="E87" i="25"/>
  <c r="F87" i="25"/>
  <c r="G87" i="25"/>
  <c r="H87" i="25"/>
  <c r="I87" i="25"/>
  <c r="V87" i="25"/>
  <c r="AA87" i="25"/>
  <c r="AB87" i="25"/>
  <c r="AD87" i="25"/>
  <c r="AI87" i="25"/>
  <c r="A88" i="25"/>
  <c r="B88" i="25"/>
  <c r="C88" i="25"/>
  <c r="D88" i="25"/>
  <c r="E88" i="25"/>
  <c r="F88" i="25"/>
  <c r="G88" i="25"/>
  <c r="H88" i="25"/>
  <c r="I88" i="25"/>
  <c r="V88" i="25"/>
  <c r="AA88" i="25"/>
  <c r="AB88" i="25"/>
  <c r="AD88" i="25"/>
  <c r="AI88" i="25"/>
  <c r="A89" i="25"/>
  <c r="B89" i="25"/>
  <c r="C89" i="25"/>
  <c r="D89" i="25"/>
  <c r="E89" i="25"/>
  <c r="F89" i="25"/>
  <c r="G89" i="25"/>
  <c r="H89" i="25"/>
  <c r="I89" i="25"/>
  <c r="V89" i="25"/>
  <c r="AA89" i="25"/>
  <c r="AB89" i="25"/>
  <c r="AD89" i="25"/>
  <c r="AI89" i="25"/>
  <c r="A90" i="25"/>
  <c r="B90" i="25"/>
  <c r="C90" i="25"/>
  <c r="D90" i="25"/>
  <c r="E90" i="25"/>
  <c r="F90" i="25"/>
  <c r="G90" i="25"/>
  <c r="H90" i="25"/>
  <c r="I90" i="25"/>
  <c r="V90" i="25"/>
  <c r="AA90" i="25"/>
  <c r="AB90" i="25"/>
  <c r="AD90" i="25"/>
  <c r="AI90" i="25"/>
  <c r="A91" i="25"/>
  <c r="B91" i="25"/>
  <c r="C91" i="25"/>
  <c r="D91" i="25"/>
  <c r="E91" i="25"/>
  <c r="F91" i="25"/>
  <c r="G91" i="25"/>
  <c r="H91" i="25"/>
  <c r="I91" i="25"/>
  <c r="V91" i="25"/>
  <c r="AA91" i="25"/>
  <c r="AB91" i="25"/>
  <c r="AD91" i="25"/>
  <c r="AI91" i="25"/>
  <c r="A92" i="25"/>
  <c r="B92" i="25"/>
  <c r="C92" i="25"/>
  <c r="D92" i="25"/>
  <c r="E92" i="25"/>
  <c r="F92" i="25"/>
  <c r="G92" i="25"/>
  <c r="H92" i="25"/>
  <c r="I92" i="25"/>
  <c r="V92" i="25"/>
  <c r="AA92" i="25"/>
  <c r="AB92" i="25"/>
  <c r="AD92" i="25"/>
  <c r="AI92" i="25"/>
  <c r="AI2" i="25"/>
  <c r="AD2" i="25"/>
  <c r="AJ105" i="24"/>
  <c r="AJ106" i="24"/>
  <c r="AJ107" i="24"/>
  <c r="AJ108" i="24"/>
  <c r="AJ109" i="24"/>
  <c r="AJ110" i="24"/>
  <c r="AJ111" i="24"/>
  <c r="AJ112" i="24"/>
  <c r="AJ113" i="24"/>
  <c r="AJ114" i="24"/>
  <c r="AJ115" i="24"/>
  <c r="AK14" i="24"/>
  <c r="AH7" i="25" s="1"/>
  <c r="AK16" i="24"/>
  <c r="AH9" i="25" s="1"/>
  <c r="AK17" i="24"/>
  <c r="AH10" i="25" s="1"/>
  <c r="AJ18" i="24"/>
  <c r="AQ18" i="24" s="1"/>
  <c r="AG11" i="25" s="1"/>
  <c r="AJ19" i="24"/>
  <c r="AF12" i="25" s="1"/>
  <c r="AJ20" i="24"/>
  <c r="AF13" i="25" s="1"/>
  <c r="AJ21" i="24"/>
  <c r="AF14" i="25" s="1"/>
  <c r="AJ22" i="24"/>
  <c r="AF15" i="25" s="1"/>
  <c r="AJ23" i="24"/>
  <c r="AJ24" i="24"/>
  <c r="AQ24" i="24" s="1"/>
  <c r="AG17" i="25" s="1"/>
  <c r="AJ25" i="24"/>
  <c r="AQ25" i="24" s="1"/>
  <c r="AG18" i="25" s="1"/>
  <c r="AJ26" i="24"/>
  <c r="AF19" i="25" s="1"/>
  <c r="AJ27" i="24"/>
  <c r="AF20" i="25" s="1"/>
  <c r="AJ28" i="24"/>
  <c r="AF21" i="25" s="1"/>
  <c r="AJ29" i="24"/>
  <c r="AF22" i="25" s="1"/>
  <c r="AJ30" i="24"/>
  <c r="AQ30" i="24" s="1"/>
  <c r="AG23" i="25" s="1"/>
  <c r="AK31" i="24"/>
  <c r="AH24" i="25" s="1"/>
  <c r="AK32" i="24"/>
  <c r="AH25" i="25" s="1"/>
  <c r="AK33" i="24"/>
  <c r="AH26" i="25" s="1"/>
  <c r="AK34" i="24"/>
  <c r="AH27" i="25" s="1"/>
  <c r="AK35" i="24"/>
  <c r="AH28" i="25" s="1"/>
  <c r="AK36" i="24"/>
  <c r="AH29" i="25" s="1"/>
  <c r="AK37" i="24"/>
  <c r="AH30" i="25" s="1"/>
  <c r="AK38" i="24"/>
  <c r="AH31" i="25" s="1"/>
  <c r="AK39" i="24"/>
  <c r="AH32" i="25" s="1"/>
  <c r="AK40" i="24"/>
  <c r="AH33" i="25" s="1"/>
  <c r="AK41" i="24"/>
  <c r="AH34" i="25" s="1"/>
  <c r="AK42" i="24"/>
  <c r="AH35" i="25" s="1"/>
  <c r="AK43" i="24"/>
  <c r="AH36" i="25" s="1"/>
  <c r="AK44" i="24"/>
  <c r="AH37" i="25" s="1"/>
  <c r="AK45" i="24"/>
  <c r="AH38" i="25" s="1"/>
  <c r="AK46" i="24"/>
  <c r="AH39" i="25" s="1"/>
  <c r="AK47" i="24"/>
  <c r="AH40" i="25" s="1"/>
  <c r="AK48" i="24"/>
  <c r="AH41" i="25" s="1"/>
  <c r="AK49" i="24"/>
  <c r="AH42" i="25" s="1"/>
  <c r="AK50" i="24"/>
  <c r="AH43" i="25" s="1"/>
  <c r="AK51" i="24"/>
  <c r="AH44" i="25" s="1"/>
  <c r="AK52" i="24"/>
  <c r="AH45" i="25" s="1"/>
  <c r="AK53" i="24"/>
  <c r="AH46" i="25" s="1"/>
  <c r="AJ54" i="24"/>
  <c r="AF47" i="25" s="1"/>
  <c r="AJ55" i="24"/>
  <c r="AF48" i="25" s="1"/>
  <c r="AK56" i="24"/>
  <c r="AH49" i="25" s="1"/>
  <c r="AK57" i="24"/>
  <c r="AH50" i="25" s="1"/>
  <c r="AK58" i="24"/>
  <c r="AH51" i="25" s="1"/>
  <c r="AK59" i="24"/>
  <c r="AH52" i="25" s="1"/>
  <c r="AK60" i="24"/>
  <c r="AH53" i="25" s="1"/>
  <c r="AK61" i="24"/>
  <c r="AH54" i="25" s="1"/>
  <c r="AK62" i="24"/>
  <c r="AH55" i="25" s="1"/>
  <c r="AK63" i="24"/>
  <c r="AH56" i="25" s="1"/>
  <c r="AK64" i="24"/>
  <c r="AH57" i="25" s="1"/>
  <c r="AK65" i="24"/>
  <c r="AH58" i="25" s="1"/>
  <c r="AK66" i="24"/>
  <c r="AH59" i="25" s="1"/>
  <c r="AK67" i="24"/>
  <c r="AH60" i="25" s="1"/>
  <c r="AK68" i="24"/>
  <c r="AH61" i="25" s="1"/>
  <c r="AK69" i="24"/>
  <c r="AH62" i="25" s="1"/>
  <c r="AK70" i="24"/>
  <c r="AH63" i="25" s="1"/>
  <c r="AK71" i="24"/>
  <c r="AH64" i="25" s="1"/>
  <c r="AK72" i="24"/>
  <c r="AH65" i="25" s="1"/>
  <c r="AK73" i="24"/>
  <c r="AH66" i="25" s="1"/>
  <c r="AK74" i="24"/>
  <c r="AH67" i="25" s="1"/>
  <c r="AK75" i="24"/>
  <c r="AH68" i="25" s="1"/>
  <c r="AK76" i="24"/>
  <c r="AH69" i="25" s="1"/>
  <c r="AK77" i="24"/>
  <c r="AH70" i="25" s="1"/>
  <c r="AK78" i="24"/>
  <c r="AH71" i="25" s="1"/>
  <c r="AK79" i="24"/>
  <c r="AH72" i="25" s="1"/>
  <c r="AK80" i="24"/>
  <c r="AH73" i="25" s="1"/>
  <c r="AK81" i="24"/>
  <c r="AH74" i="25" s="1"/>
  <c r="AK82" i="24"/>
  <c r="AH75" i="25" s="1"/>
  <c r="AK83" i="24"/>
  <c r="AH76" i="25" s="1"/>
  <c r="AK84" i="24"/>
  <c r="AH77" i="25" s="1"/>
  <c r="AJ85" i="24"/>
  <c r="AK86" i="24"/>
  <c r="AH79" i="25" s="1"/>
  <c r="AK87" i="24"/>
  <c r="AH80" i="25" s="1"/>
  <c r="AK88" i="24"/>
  <c r="AH81" i="25" s="1"/>
  <c r="AK89" i="24"/>
  <c r="AH82" i="25" s="1"/>
  <c r="AK90" i="24"/>
  <c r="AH83" i="25" s="1"/>
  <c r="AK91" i="24"/>
  <c r="AH84" i="25" s="1"/>
  <c r="AK92" i="24"/>
  <c r="AH85" i="25" s="1"/>
  <c r="AK93" i="24"/>
  <c r="AH86" i="25" s="1"/>
  <c r="AK94" i="24"/>
  <c r="AH87" i="25" s="1"/>
  <c r="AK95" i="24"/>
  <c r="AH88" i="25" s="1"/>
  <c r="AK96" i="24"/>
  <c r="AH89" i="25" s="1"/>
  <c r="AK97" i="24"/>
  <c r="AH90" i="25" s="1"/>
  <c r="AK98" i="24"/>
  <c r="AH91" i="25" s="1"/>
  <c r="AK99" i="24"/>
  <c r="AH92" i="25" s="1"/>
  <c r="AJ100" i="24"/>
  <c r="AQ100" i="24" s="1"/>
  <c r="AE2" i="25"/>
  <c r="AQ9" i="23"/>
  <c r="AF7" i="24"/>
  <c r="AE7" i="24"/>
  <c r="AB2" i="25"/>
  <c r="AA2" i="25"/>
  <c r="V2" i="25"/>
  <c r="I2" i="25"/>
  <c r="H2" i="25"/>
  <c r="G2" i="25"/>
  <c r="F2" i="25"/>
  <c r="E2" i="25"/>
  <c r="D2" i="25"/>
  <c r="C2" i="25"/>
  <c r="B2" i="25"/>
  <c r="A2" i="25"/>
  <c r="O14" i="24"/>
  <c r="K7" i="25" s="1"/>
  <c r="O17" i="24"/>
  <c r="K10" i="25" s="1"/>
  <c r="O18" i="24"/>
  <c r="K11" i="25" s="1"/>
  <c r="O22" i="24"/>
  <c r="K15" i="25" s="1"/>
  <c r="O24" i="24"/>
  <c r="K17" i="25" s="1"/>
  <c r="O28" i="24"/>
  <c r="K21" i="25" s="1"/>
  <c r="O30" i="24"/>
  <c r="K23" i="25" s="1"/>
  <c r="O31" i="24"/>
  <c r="K24" i="25" s="1"/>
  <c r="O32" i="24"/>
  <c r="K25" i="25" s="1"/>
  <c r="O33" i="24"/>
  <c r="K26" i="25" s="1"/>
  <c r="O34" i="24"/>
  <c r="K27" i="25" s="1"/>
  <c r="O35" i="24"/>
  <c r="K28" i="25" s="1"/>
  <c r="O36" i="24"/>
  <c r="K29" i="25" s="1"/>
  <c r="O37" i="24"/>
  <c r="K30" i="25" s="1"/>
  <c r="O38" i="24"/>
  <c r="K31" i="25" s="1"/>
  <c r="O39" i="24"/>
  <c r="K32" i="25" s="1"/>
  <c r="O40" i="24"/>
  <c r="K33" i="25" s="1"/>
  <c r="O41" i="24"/>
  <c r="K34" i="25" s="1"/>
  <c r="O42" i="24"/>
  <c r="K35" i="25" s="1"/>
  <c r="O43" i="24"/>
  <c r="K36" i="25" s="1"/>
  <c r="O44" i="24"/>
  <c r="K37" i="25" s="1"/>
  <c r="O45" i="24"/>
  <c r="K38" i="25" s="1"/>
  <c r="O46" i="24"/>
  <c r="K39" i="25" s="1"/>
  <c r="O47" i="24"/>
  <c r="K40" i="25" s="1"/>
  <c r="O48" i="24"/>
  <c r="K41" i="25" s="1"/>
  <c r="O49" i="24"/>
  <c r="K42" i="25" s="1"/>
  <c r="O50" i="24"/>
  <c r="K43" i="25" s="1"/>
  <c r="O51" i="24"/>
  <c r="K44" i="25" s="1"/>
  <c r="O52" i="24"/>
  <c r="K45" i="25" s="1"/>
  <c r="O53" i="24"/>
  <c r="K46" i="25" s="1"/>
  <c r="O54" i="24"/>
  <c r="K47" i="25" s="1"/>
  <c r="O55" i="24"/>
  <c r="K48" i="25" s="1"/>
  <c r="O56" i="24"/>
  <c r="K49" i="25" s="1"/>
  <c r="O57" i="24"/>
  <c r="K50" i="25" s="1"/>
  <c r="O58" i="24"/>
  <c r="K51" i="25" s="1"/>
  <c r="O59" i="24"/>
  <c r="K52" i="25" s="1"/>
  <c r="O60" i="24"/>
  <c r="K53" i="25" s="1"/>
  <c r="O61" i="24"/>
  <c r="K54" i="25" s="1"/>
  <c r="O62" i="24"/>
  <c r="K55" i="25" s="1"/>
  <c r="O63" i="24"/>
  <c r="K56" i="25" s="1"/>
  <c r="O64" i="24"/>
  <c r="K57" i="25" s="1"/>
  <c r="O65" i="24"/>
  <c r="K58" i="25" s="1"/>
  <c r="O66" i="24"/>
  <c r="K59" i="25" s="1"/>
  <c r="O67" i="24"/>
  <c r="K60" i="25" s="1"/>
  <c r="O68" i="24"/>
  <c r="K61" i="25" s="1"/>
  <c r="O69" i="24"/>
  <c r="K62" i="25" s="1"/>
  <c r="O70" i="24"/>
  <c r="K63" i="25" s="1"/>
  <c r="O71" i="24"/>
  <c r="K64" i="25" s="1"/>
  <c r="O72" i="24"/>
  <c r="K65" i="25" s="1"/>
  <c r="O73" i="24"/>
  <c r="K66" i="25" s="1"/>
  <c r="O74" i="24"/>
  <c r="K67" i="25" s="1"/>
  <c r="O75" i="24"/>
  <c r="K68" i="25" s="1"/>
  <c r="O76" i="24"/>
  <c r="K69" i="25" s="1"/>
  <c r="O77" i="24"/>
  <c r="K70" i="25" s="1"/>
  <c r="O78" i="24"/>
  <c r="K71" i="25" s="1"/>
  <c r="O79" i="24"/>
  <c r="K72" i="25" s="1"/>
  <c r="O80" i="24"/>
  <c r="K73" i="25" s="1"/>
  <c r="O81" i="24"/>
  <c r="K74" i="25" s="1"/>
  <c r="O82" i="24"/>
  <c r="K75" i="25" s="1"/>
  <c r="O83" i="24"/>
  <c r="K76" i="25" s="1"/>
  <c r="O84" i="24"/>
  <c r="K77" i="25" s="1"/>
  <c r="O85" i="24"/>
  <c r="K78" i="25" s="1"/>
  <c r="O86" i="24"/>
  <c r="K79" i="25" s="1"/>
  <c r="O87" i="24"/>
  <c r="K80" i="25" s="1"/>
  <c r="O88" i="24"/>
  <c r="K81" i="25" s="1"/>
  <c r="O89" i="24"/>
  <c r="K82" i="25" s="1"/>
  <c r="O90" i="24"/>
  <c r="K83" i="25" s="1"/>
  <c r="O91" i="24"/>
  <c r="K84" i="25" s="1"/>
  <c r="O92" i="24"/>
  <c r="K85" i="25" s="1"/>
  <c r="O93" i="24"/>
  <c r="K86" i="25" s="1"/>
  <c r="O94" i="24"/>
  <c r="K87" i="25" s="1"/>
  <c r="O95" i="24"/>
  <c r="K88" i="25" s="1"/>
  <c r="O96" i="24"/>
  <c r="K89" i="25" s="1"/>
  <c r="O97" i="24"/>
  <c r="K90" i="25" s="1"/>
  <c r="O98" i="24"/>
  <c r="K91" i="25" s="1"/>
  <c r="O99" i="24"/>
  <c r="K92" i="25" s="1"/>
  <c r="O100" i="24"/>
  <c r="X115" i="24"/>
  <c r="AO115" i="24" s="1"/>
  <c r="R115" i="24"/>
  <c r="T115" i="24" s="1"/>
  <c r="M115" i="24"/>
  <c r="O115" i="24" s="1"/>
  <c r="X114" i="24"/>
  <c r="AO114" i="24" s="1"/>
  <c r="R114" i="24"/>
  <c r="AN114" i="24" s="1"/>
  <c r="M114" i="24"/>
  <c r="AM114" i="24" s="1"/>
  <c r="X113" i="24"/>
  <c r="AO113" i="24" s="1"/>
  <c r="R113" i="24"/>
  <c r="AN113" i="24" s="1"/>
  <c r="M113" i="24"/>
  <c r="O113" i="24" s="1"/>
  <c r="X112" i="24"/>
  <c r="AO112" i="24" s="1"/>
  <c r="R112" i="24"/>
  <c r="AN112" i="24" s="1"/>
  <c r="M112" i="24"/>
  <c r="AM112" i="24" s="1"/>
  <c r="X111" i="24"/>
  <c r="AO111" i="24" s="1"/>
  <c r="R111" i="24"/>
  <c r="T111" i="24" s="1"/>
  <c r="M111" i="24"/>
  <c r="O111" i="24" s="1"/>
  <c r="X110" i="24"/>
  <c r="AO110" i="24" s="1"/>
  <c r="R110" i="24"/>
  <c r="AN110" i="24" s="1"/>
  <c r="M110" i="24"/>
  <c r="AM110" i="24" s="1"/>
  <c r="X109" i="24"/>
  <c r="AO109" i="24" s="1"/>
  <c r="R109" i="24"/>
  <c r="T109" i="24" s="1"/>
  <c r="M109" i="24"/>
  <c r="AM109" i="24" s="1"/>
  <c r="X108" i="24"/>
  <c r="AO108" i="24" s="1"/>
  <c r="R108" i="24"/>
  <c r="T108" i="24" s="1"/>
  <c r="M108" i="24"/>
  <c r="AM108" i="24" s="1"/>
  <c r="X107" i="24"/>
  <c r="AO107" i="24" s="1"/>
  <c r="R107" i="24"/>
  <c r="T107" i="24" s="1"/>
  <c r="M107" i="24"/>
  <c r="AM107" i="24" s="1"/>
  <c r="X106" i="24"/>
  <c r="AO106" i="24" s="1"/>
  <c r="R106" i="24"/>
  <c r="M106" i="24"/>
  <c r="AM106" i="24" s="1"/>
  <c r="X105" i="24"/>
  <c r="AO105" i="24" s="1"/>
  <c r="R105" i="24"/>
  <c r="T105" i="24" s="1"/>
  <c r="M105" i="24"/>
  <c r="AM105" i="24" s="1"/>
  <c r="X104" i="24"/>
  <c r="AO104" i="24" s="1"/>
  <c r="R104" i="24"/>
  <c r="T104" i="24" s="1"/>
  <c r="M104" i="24"/>
  <c r="AM104" i="24" s="1"/>
  <c r="X100" i="24"/>
  <c r="AO100" i="24" s="1"/>
  <c r="S100" i="24"/>
  <c r="R100" i="24"/>
  <c r="AN100" i="24" s="1"/>
  <c r="N100" i="24"/>
  <c r="M100" i="24"/>
  <c r="AM100" i="24" s="1"/>
  <c r="X99" i="24"/>
  <c r="S99" i="24"/>
  <c r="P92" i="25" s="1"/>
  <c r="R99" i="24"/>
  <c r="N92" i="25" s="1"/>
  <c r="N99" i="24"/>
  <c r="L92" i="25" s="1"/>
  <c r="M99" i="24"/>
  <c r="J92" i="25" s="1"/>
  <c r="X98" i="24"/>
  <c r="AO98" i="24" s="1"/>
  <c r="U91" i="25" s="1"/>
  <c r="S98" i="24"/>
  <c r="P91" i="25" s="1"/>
  <c r="R98" i="24"/>
  <c r="N98" i="24"/>
  <c r="L91" i="25" s="1"/>
  <c r="M98" i="24"/>
  <c r="J91" i="25" s="1"/>
  <c r="X97" i="24"/>
  <c r="R90" i="25" s="1"/>
  <c r="S97" i="24"/>
  <c r="P90" i="25" s="1"/>
  <c r="R97" i="24"/>
  <c r="N90" i="25" s="1"/>
  <c r="N97" i="24"/>
  <c r="L90" i="25" s="1"/>
  <c r="M97" i="24"/>
  <c r="J90" i="25" s="1"/>
  <c r="X96" i="24"/>
  <c r="R89" i="25" s="1"/>
  <c r="S96" i="24"/>
  <c r="P89" i="25" s="1"/>
  <c r="R96" i="24"/>
  <c r="N96" i="24"/>
  <c r="L89" i="25" s="1"/>
  <c r="M96" i="24"/>
  <c r="X95" i="24"/>
  <c r="R88" i="25" s="1"/>
  <c r="S95" i="24"/>
  <c r="P88" i="25" s="1"/>
  <c r="R95" i="24"/>
  <c r="AN95" i="24" s="1"/>
  <c r="Q88" i="25" s="1"/>
  <c r="N95" i="24"/>
  <c r="L88" i="25" s="1"/>
  <c r="M95" i="24"/>
  <c r="J88" i="25" s="1"/>
  <c r="X94" i="24"/>
  <c r="S94" i="24"/>
  <c r="P87" i="25" s="1"/>
  <c r="R94" i="24"/>
  <c r="N87" i="25" s="1"/>
  <c r="N94" i="24"/>
  <c r="L87" i="25" s="1"/>
  <c r="M94" i="24"/>
  <c r="J87" i="25" s="1"/>
  <c r="X93" i="24"/>
  <c r="AO93" i="24" s="1"/>
  <c r="U86" i="25" s="1"/>
  <c r="S93" i="24"/>
  <c r="P86" i="25" s="1"/>
  <c r="R93" i="24"/>
  <c r="N86" i="25" s="1"/>
  <c r="N93" i="24"/>
  <c r="L86" i="25" s="1"/>
  <c r="M93" i="24"/>
  <c r="X92" i="24"/>
  <c r="R85" i="25" s="1"/>
  <c r="S92" i="24"/>
  <c r="P85" i="25" s="1"/>
  <c r="R92" i="24"/>
  <c r="N85" i="25" s="1"/>
  <c r="N92" i="24"/>
  <c r="L85" i="25" s="1"/>
  <c r="M92" i="24"/>
  <c r="J85" i="25" s="1"/>
  <c r="X91" i="24"/>
  <c r="S91" i="24"/>
  <c r="P84" i="25" s="1"/>
  <c r="R91" i="24"/>
  <c r="N91" i="24"/>
  <c r="L84" i="25" s="1"/>
  <c r="M91" i="24"/>
  <c r="J84" i="25" s="1"/>
  <c r="X90" i="24"/>
  <c r="R83" i="25" s="1"/>
  <c r="S90" i="24"/>
  <c r="P83" i="25" s="1"/>
  <c r="R90" i="24"/>
  <c r="N83" i="25" s="1"/>
  <c r="N90" i="24"/>
  <c r="L83" i="25" s="1"/>
  <c r="M90" i="24"/>
  <c r="J83" i="25" s="1"/>
  <c r="X89" i="24"/>
  <c r="S89" i="24"/>
  <c r="P82" i="25" s="1"/>
  <c r="R89" i="24"/>
  <c r="AN89" i="24" s="1"/>
  <c r="Q82" i="25" s="1"/>
  <c r="N89" i="24"/>
  <c r="L82" i="25" s="1"/>
  <c r="M89" i="24"/>
  <c r="X88" i="24"/>
  <c r="R81" i="25" s="1"/>
  <c r="S88" i="24"/>
  <c r="P81" i="25" s="1"/>
  <c r="R88" i="24"/>
  <c r="N88" i="24"/>
  <c r="L81" i="25" s="1"/>
  <c r="M88" i="24"/>
  <c r="J81" i="25" s="1"/>
  <c r="X87" i="24"/>
  <c r="S87" i="24"/>
  <c r="P80" i="25" s="1"/>
  <c r="R87" i="24"/>
  <c r="N80" i="25" s="1"/>
  <c r="N87" i="24"/>
  <c r="L80" i="25" s="1"/>
  <c r="M87" i="24"/>
  <c r="J80" i="25" s="1"/>
  <c r="X86" i="24"/>
  <c r="R79" i="25" s="1"/>
  <c r="S86" i="24"/>
  <c r="P79" i="25" s="1"/>
  <c r="R86" i="24"/>
  <c r="N79" i="25" s="1"/>
  <c r="N86" i="24"/>
  <c r="L79" i="25" s="1"/>
  <c r="M86" i="24"/>
  <c r="J79" i="25" s="1"/>
  <c r="X85" i="24"/>
  <c r="R78" i="25" s="1"/>
  <c r="S85" i="24"/>
  <c r="P78" i="25" s="1"/>
  <c r="R85" i="24"/>
  <c r="N78" i="25" s="1"/>
  <c r="N85" i="24"/>
  <c r="L78" i="25" s="1"/>
  <c r="M85" i="24"/>
  <c r="X84" i="24"/>
  <c r="R77" i="25" s="1"/>
  <c r="S84" i="24"/>
  <c r="P77" i="25" s="1"/>
  <c r="R84" i="24"/>
  <c r="N84" i="24"/>
  <c r="L77" i="25" s="1"/>
  <c r="M84" i="24"/>
  <c r="J77" i="25" s="1"/>
  <c r="X83" i="24"/>
  <c r="S83" i="24"/>
  <c r="P76" i="25" s="1"/>
  <c r="R83" i="24"/>
  <c r="N83" i="24"/>
  <c r="L76" i="25" s="1"/>
  <c r="M83" i="24"/>
  <c r="J76" i="25" s="1"/>
  <c r="X82" i="24"/>
  <c r="R75" i="25" s="1"/>
  <c r="S82" i="24"/>
  <c r="P75" i="25" s="1"/>
  <c r="R82" i="24"/>
  <c r="N82" i="24"/>
  <c r="L75" i="25" s="1"/>
  <c r="M82" i="24"/>
  <c r="J75" i="25" s="1"/>
  <c r="X81" i="24"/>
  <c r="S81" i="24"/>
  <c r="P74" i="25" s="1"/>
  <c r="R81" i="24"/>
  <c r="N74" i="25" s="1"/>
  <c r="N81" i="24"/>
  <c r="L74" i="25" s="1"/>
  <c r="M81" i="24"/>
  <c r="X80" i="24"/>
  <c r="S80" i="24"/>
  <c r="P73" i="25" s="1"/>
  <c r="R80" i="24"/>
  <c r="N80" i="24"/>
  <c r="L73" i="25" s="1"/>
  <c r="M80" i="24"/>
  <c r="J73" i="25" s="1"/>
  <c r="X79" i="24"/>
  <c r="S79" i="24"/>
  <c r="P72" i="25" s="1"/>
  <c r="R79" i="24"/>
  <c r="N72" i="25" s="1"/>
  <c r="N79" i="24"/>
  <c r="L72" i="25" s="1"/>
  <c r="M79" i="24"/>
  <c r="J72" i="25" s="1"/>
  <c r="X78" i="24"/>
  <c r="R71" i="25" s="1"/>
  <c r="S78" i="24"/>
  <c r="P71" i="25" s="1"/>
  <c r="R78" i="24"/>
  <c r="N71" i="25" s="1"/>
  <c r="N78" i="24"/>
  <c r="L71" i="25" s="1"/>
  <c r="M78" i="24"/>
  <c r="J71" i="25" s="1"/>
  <c r="X77" i="24"/>
  <c r="R70" i="25" s="1"/>
  <c r="S77" i="24"/>
  <c r="P70" i="25" s="1"/>
  <c r="R77" i="24"/>
  <c r="N70" i="25" s="1"/>
  <c r="N77" i="24"/>
  <c r="L70" i="25" s="1"/>
  <c r="M77" i="24"/>
  <c r="X76" i="24"/>
  <c r="R69" i="25" s="1"/>
  <c r="S76" i="24"/>
  <c r="P69" i="25" s="1"/>
  <c r="R76" i="24"/>
  <c r="N76" i="24"/>
  <c r="L69" i="25" s="1"/>
  <c r="M76" i="24"/>
  <c r="J69" i="25" s="1"/>
  <c r="X75" i="24"/>
  <c r="S75" i="24"/>
  <c r="P68" i="25" s="1"/>
  <c r="R75" i="24"/>
  <c r="N68" i="25" s="1"/>
  <c r="N75" i="24"/>
  <c r="L68" i="25" s="1"/>
  <c r="M75" i="24"/>
  <c r="J68" i="25" s="1"/>
  <c r="X74" i="24"/>
  <c r="R67" i="25" s="1"/>
  <c r="S74" i="24"/>
  <c r="P67" i="25" s="1"/>
  <c r="R74" i="24"/>
  <c r="AN74" i="24" s="1"/>
  <c r="Q67" i="25" s="1"/>
  <c r="N74" i="24"/>
  <c r="L67" i="25" s="1"/>
  <c r="M74" i="24"/>
  <c r="X73" i="24"/>
  <c r="AO73" i="24" s="1"/>
  <c r="U66" i="25" s="1"/>
  <c r="S73" i="24"/>
  <c r="P66" i="25" s="1"/>
  <c r="R73" i="24"/>
  <c r="N66" i="25" s="1"/>
  <c r="N73" i="24"/>
  <c r="L66" i="25" s="1"/>
  <c r="M73" i="24"/>
  <c r="X72" i="24"/>
  <c r="R65" i="25" s="1"/>
  <c r="S72" i="24"/>
  <c r="P65" i="25" s="1"/>
  <c r="R72" i="24"/>
  <c r="N72" i="24"/>
  <c r="L65" i="25" s="1"/>
  <c r="M72" i="24"/>
  <c r="J65" i="25" s="1"/>
  <c r="X71" i="24"/>
  <c r="S71" i="24"/>
  <c r="P64" i="25" s="1"/>
  <c r="R71" i="24"/>
  <c r="N64" i="25" s="1"/>
  <c r="N71" i="24"/>
  <c r="L64" i="25" s="1"/>
  <c r="M71" i="24"/>
  <c r="J64" i="25" s="1"/>
  <c r="X70" i="24"/>
  <c r="S70" i="24"/>
  <c r="P63" i="25" s="1"/>
  <c r="R70" i="24"/>
  <c r="N63" i="25" s="1"/>
  <c r="N70" i="24"/>
  <c r="L63" i="25" s="1"/>
  <c r="M70" i="24"/>
  <c r="J63" i="25" s="1"/>
  <c r="X69" i="24"/>
  <c r="R62" i="25" s="1"/>
  <c r="S69" i="24"/>
  <c r="P62" i="25" s="1"/>
  <c r="R69" i="24"/>
  <c r="N62" i="25" s="1"/>
  <c r="N69" i="24"/>
  <c r="L62" i="25" s="1"/>
  <c r="M69" i="24"/>
  <c r="X68" i="24"/>
  <c r="AO68" i="24" s="1"/>
  <c r="U61" i="25" s="1"/>
  <c r="S68" i="24"/>
  <c r="P61" i="25" s="1"/>
  <c r="R68" i="24"/>
  <c r="N68" i="24"/>
  <c r="L61" i="25" s="1"/>
  <c r="M68" i="24"/>
  <c r="J61" i="25" s="1"/>
  <c r="X67" i="24"/>
  <c r="S67" i="24"/>
  <c r="P60" i="25" s="1"/>
  <c r="R67" i="24"/>
  <c r="N60" i="25" s="1"/>
  <c r="N67" i="24"/>
  <c r="L60" i="25" s="1"/>
  <c r="M67" i="24"/>
  <c r="J60" i="25" s="1"/>
  <c r="X66" i="24"/>
  <c r="AO66" i="24" s="1"/>
  <c r="U59" i="25" s="1"/>
  <c r="S66" i="24"/>
  <c r="P59" i="25" s="1"/>
  <c r="R66" i="24"/>
  <c r="N59" i="25" s="1"/>
  <c r="N66" i="24"/>
  <c r="L59" i="25" s="1"/>
  <c r="M66" i="24"/>
  <c r="X65" i="24"/>
  <c r="R58" i="25" s="1"/>
  <c r="S65" i="24"/>
  <c r="P58" i="25" s="1"/>
  <c r="R65" i="24"/>
  <c r="N58" i="25" s="1"/>
  <c r="N65" i="24"/>
  <c r="L58" i="25" s="1"/>
  <c r="M65" i="24"/>
  <c r="X64" i="24"/>
  <c r="R57" i="25" s="1"/>
  <c r="S64" i="24"/>
  <c r="P57" i="25" s="1"/>
  <c r="R64" i="24"/>
  <c r="N64" i="24"/>
  <c r="L57" i="25" s="1"/>
  <c r="M64" i="24"/>
  <c r="J57" i="25" s="1"/>
  <c r="X63" i="24"/>
  <c r="S63" i="24"/>
  <c r="P56" i="25" s="1"/>
  <c r="R63" i="24"/>
  <c r="N56" i="25" s="1"/>
  <c r="N63" i="24"/>
  <c r="L56" i="25" s="1"/>
  <c r="M63" i="24"/>
  <c r="J56" i="25" s="1"/>
  <c r="X62" i="24"/>
  <c r="R55" i="25" s="1"/>
  <c r="S62" i="24"/>
  <c r="P55" i="25" s="1"/>
  <c r="R62" i="24"/>
  <c r="N55" i="25" s="1"/>
  <c r="N62" i="24"/>
  <c r="L55" i="25" s="1"/>
  <c r="M62" i="24"/>
  <c r="J55" i="25" s="1"/>
  <c r="X61" i="24"/>
  <c r="R54" i="25" s="1"/>
  <c r="S61" i="24"/>
  <c r="P54" i="25" s="1"/>
  <c r="R61" i="24"/>
  <c r="N61" i="24"/>
  <c r="L54" i="25" s="1"/>
  <c r="M61" i="24"/>
  <c r="X60" i="24"/>
  <c r="R53" i="25" s="1"/>
  <c r="S60" i="24"/>
  <c r="P53" i="25" s="1"/>
  <c r="R60" i="24"/>
  <c r="N60" i="24"/>
  <c r="L53" i="25" s="1"/>
  <c r="M60" i="24"/>
  <c r="J53" i="25" s="1"/>
  <c r="X59" i="24"/>
  <c r="S59" i="24"/>
  <c r="P52" i="25" s="1"/>
  <c r="R59" i="24"/>
  <c r="AN59" i="24" s="1"/>
  <c r="Q52" i="25" s="1"/>
  <c r="N59" i="24"/>
  <c r="L52" i="25" s="1"/>
  <c r="M59" i="24"/>
  <c r="J52" i="25" s="1"/>
  <c r="X58" i="24"/>
  <c r="R51" i="25" s="1"/>
  <c r="S58" i="24"/>
  <c r="P51" i="25" s="1"/>
  <c r="R58" i="24"/>
  <c r="N51" i="25" s="1"/>
  <c r="N58" i="24"/>
  <c r="L51" i="25" s="1"/>
  <c r="M58" i="24"/>
  <c r="J51" i="25" s="1"/>
  <c r="X57" i="24"/>
  <c r="R50" i="25" s="1"/>
  <c r="S57" i="24"/>
  <c r="P50" i="25" s="1"/>
  <c r="R57" i="24"/>
  <c r="N50" i="25" s="1"/>
  <c r="N57" i="24"/>
  <c r="L50" i="25" s="1"/>
  <c r="M57" i="24"/>
  <c r="X56" i="24"/>
  <c r="R49" i="25" s="1"/>
  <c r="S56" i="24"/>
  <c r="P49" i="25" s="1"/>
  <c r="R56" i="24"/>
  <c r="N56" i="24"/>
  <c r="L49" i="25" s="1"/>
  <c r="M56" i="24"/>
  <c r="J49" i="25" s="1"/>
  <c r="X55" i="24"/>
  <c r="S55" i="24"/>
  <c r="P48" i="25" s="1"/>
  <c r="R55" i="24"/>
  <c r="N48" i="25" s="1"/>
  <c r="N55" i="24"/>
  <c r="L48" i="25" s="1"/>
  <c r="M55" i="24"/>
  <c r="X54" i="24"/>
  <c r="S54" i="24"/>
  <c r="P47" i="25" s="1"/>
  <c r="R54" i="24"/>
  <c r="N54" i="24"/>
  <c r="L47" i="25" s="1"/>
  <c r="M54" i="24"/>
  <c r="J47" i="25" s="1"/>
  <c r="X53" i="24"/>
  <c r="AO53" i="24" s="1"/>
  <c r="U46" i="25" s="1"/>
  <c r="S53" i="24"/>
  <c r="P46" i="25" s="1"/>
  <c r="R53" i="24"/>
  <c r="N53" i="24"/>
  <c r="L46" i="25" s="1"/>
  <c r="M53" i="24"/>
  <c r="X52" i="24"/>
  <c r="R45" i="25" s="1"/>
  <c r="S52" i="24"/>
  <c r="P45" i="25" s="1"/>
  <c r="R52" i="24"/>
  <c r="N52" i="24"/>
  <c r="L45" i="25" s="1"/>
  <c r="M52" i="24"/>
  <c r="J45" i="25" s="1"/>
  <c r="X51" i="24"/>
  <c r="S51" i="24"/>
  <c r="P44" i="25" s="1"/>
  <c r="R51" i="24"/>
  <c r="N51" i="24"/>
  <c r="L44" i="25" s="1"/>
  <c r="M51" i="24"/>
  <c r="AM51" i="24" s="1"/>
  <c r="M44" i="25" s="1"/>
  <c r="X50" i="24"/>
  <c r="S50" i="24"/>
  <c r="P43" i="25" s="1"/>
  <c r="R50" i="24"/>
  <c r="N43" i="25" s="1"/>
  <c r="N50" i="24"/>
  <c r="L43" i="25" s="1"/>
  <c r="M50" i="24"/>
  <c r="J43" i="25" s="1"/>
  <c r="X49" i="24"/>
  <c r="S49" i="24"/>
  <c r="P42" i="25" s="1"/>
  <c r="R49" i="24"/>
  <c r="N42" i="25" s="1"/>
  <c r="N49" i="24"/>
  <c r="L42" i="25" s="1"/>
  <c r="M49" i="24"/>
  <c r="X48" i="24"/>
  <c r="Y48" i="24" s="1"/>
  <c r="T41" i="25" s="1"/>
  <c r="S48" i="24"/>
  <c r="P41" i="25" s="1"/>
  <c r="R48" i="24"/>
  <c r="N48" i="24"/>
  <c r="L41" i="25" s="1"/>
  <c r="M48" i="24"/>
  <c r="X47" i="24"/>
  <c r="S47" i="24"/>
  <c r="P40" i="25" s="1"/>
  <c r="R47" i="24"/>
  <c r="N40" i="25" s="1"/>
  <c r="N47" i="24"/>
  <c r="L40" i="25" s="1"/>
  <c r="M47" i="24"/>
  <c r="X46" i="24"/>
  <c r="S46" i="24"/>
  <c r="P39" i="25" s="1"/>
  <c r="R46" i="24"/>
  <c r="N46" i="24"/>
  <c r="L39" i="25" s="1"/>
  <c r="M46" i="24"/>
  <c r="J39" i="25" s="1"/>
  <c r="X45" i="24"/>
  <c r="S45" i="24"/>
  <c r="P38" i="25" s="1"/>
  <c r="R45" i="24"/>
  <c r="N45" i="24"/>
  <c r="L38" i="25" s="1"/>
  <c r="M45" i="24"/>
  <c r="X44" i="24"/>
  <c r="R37" i="25" s="1"/>
  <c r="S44" i="24"/>
  <c r="P37" i="25" s="1"/>
  <c r="R44" i="24"/>
  <c r="N44" i="24"/>
  <c r="L37" i="25" s="1"/>
  <c r="M44" i="24"/>
  <c r="J37" i="25" s="1"/>
  <c r="X43" i="24"/>
  <c r="S43" i="24"/>
  <c r="P36" i="25" s="1"/>
  <c r="R43" i="24"/>
  <c r="N43" i="24"/>
  <c r="L36" i="25" s="1"/>
  <c r="M43" i="24"/>
  <c r="X42" i="24"/>
  <c r="R35" i="25" s="1"/>
  <c r="S42" i="24"/>
  <c r="P35" i="25" s="1"/>
  <c r="R42" i="24"/>
  <c r="N42" i="24"/>
  <c r="L35" i="25" s="1"/>
  <c r="M42" i="24"/>
  <c r="J35" i="25" s="1"/>
  <c r="X41" i="24"/>
  <c r="S41" i="24"/>
  <c r="P34" i="25" s="1"/>
  <c r="R41" i="24"/>
  <c r="N34" i="25" s="1"/>
  <c r="N41" i="24"/>
  <c r="L34" i="25" s="1"/>
  <c r="M41" i="24"/>
  <c r="X40" i="24"/>
  <c r="S40" i="24"/>
  <c r="P33" i="25" s="1"/>
  <c r="R40" i="24"/>
  <c r="N40" i="24"/>
  <c r="L33" i="25" s="1"/>
  <c r="M40" i="24"/>
  <c r="X39" i="24"/>
  <c r="S39" i="24"/>
  <c r="P32" i="25" s="1"/>
  <c r="R39" i="24"/>
  <c r="N32" i="25" s="1"/>
  <c r="N39" i="24"/>
  <c r="L32" i="25" s="1"/>
  <c r="M39" i="24"/>
  <c r="X38" i="24"/>
  <c r="S38" i="24"/>
  <c r="P31" i="25" s="1"/>
  <c r="R38" i="24"/>
  <c r="N38" i="24"/>
  <c r="L31" i="25" s="1"/>
  <c r="M38" i="24"/>
  <c r="X37" i="24"/>
  <c r="S37" i="24"/>
  <c r="P30" i="25" s="1"/>
  <c r="R37" i="24"/>
  <c r="N30" i="25" s="1"/>
  <c r="N37" i="24"/>
  <c r="L30" i="25" s="1"/>
  <c r="M37" i="24"/>
  <c r="X36" i="24"/>
  <c r="R29" i="25" s="1"/>
  <c r="S36" i="24"/>
  <c r="P29" i="25" s="1"/>
  <c r="R36" i="24"/>
  <c r="N36" i="24"/>
  <c r="L29" i="25" s="1"/>
  <c r="M36" i="24"/>
  <c r="X35" i="24"/>
  <c r="S35" i="24"/>
  <c r="P28" i="25" s="1"/>
  <c r="R35" i="24"/>
  <c r="N35" i="24"/>
  <c r="L28" i="25" s="1"/>
  <c r="M35" i="24"/>
  <c r="X34" i="24"/>
  <c r="S34" i="24"/>
  <c r="P27" i="25" s="1"/>
  <c r="R34" i="24"/>
  <c r="N34" i="24"/>
  <c r="L27" i="25" s="1"/>
  <c r="M34" i="24"/>
  <c r="J27" i="25" s="1"/>
  <c r="X33" i="24"/>
  <c r="S33" i="24"/>
  <c r="P26" i="25" s="1"/>
  <c r="R33" i="24"/>
  <c r="N33" i="24"/>
  <c r="L26" i="25" s="1"/>
  <c r="M33" i="24"/>
  <c r="X32" i="24"/>
  <c r="R25" i="25" s="1"/>
  <c r="S32" i="24"/>
  <c r="P25" i="25" s="1"/>
  <c r="R32" i="24"/>
  <c r="N32" i="24"/>
  <c r="L25" i="25" s="1"/>
  <c r="M32" i="24"/>
  <c r="X31" i="24"/>
  <c r="S31" i="24"/>
  <c r="P24" i="25" s="1"/>
  <c r="R31" i="24"/>
  <c r="N31" i="24"/>
  <c r="L24" i="25" s="1"/>
  <c r="M31" i="24"/>
  <c r="X30" i="24"/>
  <c r="AO30" i="24" s="1"/>
  <c r="U23" i="25" s="1"/>
  <c r="S30" i="24"/>
  <c r="P23" i="25" s="1"/>
  <c r="R30" i="24"/>
  <c r="N23" i="25" s="1"/>
  <c r="N30" i="24"/>
  <c r="L23" i="25" s="1"/>
  <c r="M30" i="24"/>
  <c r="AM30" i="24" s="1"/>
  <c r="M23" i="25" s="1"/>
  <c r="X29" i="24"/>
  <c r="R22" i="25" s="1"/>
  <c r="R29" i="24"/>
  <c r="N22" i="25" s="1"/>
  <c r="M29" i="24"/>
  <c r="AM29" i="24" s="1"/>
  <c r="M22" i="25" s="1"/>
  <c r="X28" i="24"/>
  <c r="AO28" i="24" s="1"/>
  <c r="U21" i="25" s="1"/>
  <c r="R28" i="24"/>
  <c r="AN28" i="24" s="1"/>
  <c r="Q21" i="25" s="1"/>
  <c r="N28" i="24"/>
  <c r="L21" i="25" s="1"/>
  <c r="M28" i="24"/>
  <c r="AM28" i="24" s="1"/>
  <c r="M21" i="25" s="1"/>
  <c r="X27" i="24"/>
  <c r="Y27" i="24" s="1"/>
  <c r="T20" i="25" s="1"/>
  <c r="R27" i="24"/>
  <c r="S27" i="24" s="1"/>
  <c r="P20" i="25" s="1"/>
  <c r="M27" i="24"/>
  <c r="AM27" i="24" s="1"/>
  <c r="M20" i="25" s="1"/>
  <c r="X26" i="24"/>
  <c r="R19" i="25" s="1"/>
  <c r="S26" i="24"/>
  <c r="P19" i="25" s="1"/>
  <c r="R26" i="24"/>
  <c r="N19" i="25" s="1"/>
  <c r="N26" i="24"/>
  <c r="L19" i="25" s="1"/>
  <c r="M26" i="24"/>
  <c r="J19" i="25" s="1"/>
  <c r="X25" i="24"/>
  <c r="AO25" i="24" s="1"/>
  <c r="U18" i="25" s="1"/>
  <c r="R25" i="24"/>
  <c r="AN25" i="24" s="1"/>
  <c r="Q18" i="25" s="1"/>
  <c r="M25" i="24"/>
  <c r="O25" i="24" s="1"/>
  <c r="K18" i="25" s="1"/>
  <c r="X24" i="24"/>
  <c r="R17" i="25" s="1"/>
  <c r="R24" i="24"/>
  <c r="AN24" i="24" s="1"/>
  <c r="Q17" i="25" s="1"/>
  <c r="N24" i="24"/>
  <c r="L17" i="25" s="1"/>
  <c r="M24" i="24"/>
  <c r="J17" i="25" s="1"/>
  <c r="X23" i="24"/>
  <c r="R16" i="25" s="1"/>
  <c r="R23" i="24"/>
  <c r="T23" i="24" s="1"/>
  <c r="O16" i="25" s="1"/>
  <c r="M23" i="24"/>
  <c r="AM23" i="24" s="1"/>
  <c r="M16" i="25" s="1"/>
  <c r="X22" i="24"/>
  <c r="Z22" i="24" s="1"/>
  <c r="S15" i="25" s="1"/>
  <c r="S22" i="24"/>
  <c r="P15" i="25" s="1"/>
  <c r="R22" i="24"/>
  <c r="N15" i="25" s="1"/>
  <c r="N22" i="24"/>
  <c r="L15" i="25" s="1"/>
  <c r="M22" i="24"/>
  <c r="AM22" i="24" s="1"/>
  <c r="M15" i="25" s="1"/>
  <c r="X21" i="24"/>
  <c r="R14" i="25" s="1"/>
  <c r="R21" i="24"/>
  <c r="N14" i="25" s="1"/>
  <c r="M21" i="24"/>
  <c r="AM21" i="24" s="1"/>
  <c r="M14" i="25" s="1"/>
  <c r="X20" i="24"/>
  <c r="AO20" i="24" s="1"/>
  <c r="U13" i="25" s="1"/>
  <c r="R20" i="24"/>
  <c r="N20" i="24"/>
  <c r="L13" i="25" s="1"/>
  <c r="M20" i="24"/>
  <c r="J13" i="25" s="1"/>
  <c r="X19" i="24"/>
  <c r="AO19" i="24" s="1"/>
  <c r="U12" i="25" s="1"/>
  <c r="R19" i="24"/>
  <c r="AN19" i="24" s="1"/>
  <c r="Q12" i="25" s="1"/>
  <c r="M19" i="24"/>
  <c r="O19" i="24" s="1"/>
  <c r="K12" i="25" s="1"/>
  <c r="X18" i="24"/>
  <c r="R11" i="25" s="1"/>
  <c r="R18" i="24"/>
  <c r="N11" i="25" s="1"/>
  <c r="N18" i="24"/>
  <c r="L11" i="25" s="1"/>
  <c r="M18" i="24"/>
  <c r="AM18" i="24" s="1"/>
  <c r="M11" i="25" s="1"/>
  <c r="X17" i="24"/>
  <c r="R10" i="25" s="1"/>
  <c r="S17" i="24"/>
  <c r="P10" i="25" s="1"/>
  <c r="R17" i="24"/>
  <c r="N17" i="24"/>
  <c r="L10" i="25" s="1"/>
  <c r="M17" i="24"/>
  <c r="J10" i="25" s="1"/>
  <c r="X16" i="24"/>
  <c r="R16" i="24"/>
  <c r="M16" i="24"/>
  <c r="X15" i="24"/>
  <c r="R8" i="25" s="1"/>
  <c r="R15" i="24"/>
  <c r="M15" i="24"/>
  <c r="J8" i="25" s="1"/>
  <c r="X14" i="24"/>
  <c r="S14" i="24"/>
  <c r="P7" i="25" s="1"/>
  <c r="R14" i="24"/>
  <c r="N7" i="25" s="1"/>
  <c r="N14" i="24"/>
  <c r="L7" i="25" s="1"/>
  <c r="M14" i="24"/>
  <c r="X13" i="24"/>
  <c r="R6" i="25" s="1"/>
  <c r="R13" i="24"/>
  <c r="M13" i="24"/>
  <c r="X12" i="24"/>
  <c r="R12" i="24"/>
  <c r="N5" i="25" s="1"/>
  <c r="M12" i="24"/>
  <c r="X11" i="24"/>
  <c r="R11" i="24"/>
  <c r="M11" i="24"/>
  <c r="X10" i="24"/>
  <c r="R10" i="24"/>
  <c r="N3" i="25" s="1"/>
  <c r="M10" i="24"/>
  <c r="X9" i="24"/>
  <c r="Z9" i="24" s="1"/>
  <c r="R9" i="24"/>
  <c r="AN9" i="24" s="1"/>
  <c r="M9" i="24"/>
  <c r="O9" i="24" s="1"/>
  <c r="AJ89" i="23" l="1"/>
  <c r="AK89" i="23" s="1"/>
  <c r="BA89" i="23" s="1"/>
  <c r="V89" i="23"/>
  <c r="AX89" i="23"/>
  <c r="AA88" i="23"/>
  <c r="AB88" i="23"/>
  <c r="S88" i="23"/>
  <c r="U88" i="23"/>
  <c r="AZ88" i="23"/>
  <c r="N88" i="23"/>
  <c r="AG88" i="23"/>
  <c r="AR88" i="23"/>
  <c r="BB88" i="23" s="1"/>
  <c r="AO85" i="24"/>
  <c r="U78" i="25" s="1"/>
  <c r="AO62" i="24"/>
  <c r="U55" i="25" s="1"/>
  <c r="Z62" i="24"/>
  <c r="S55" i="25" s="1"/>
  <c r="AK100" i="24"/>
  <c r="AM99" i="24"/>
  <c r="M92" i="25" s="1"/>
  <c r="AM46" i="24"/>
  <c r="M39" i="25" s="1"/>
  <c r="AK85" i="24"/>
  <c r="AH78" i="25" s="1"/>
  <c r="AO95" i="24"/>
  <c r="U88" i="25" s="1"/>
  <c r="AO77" i="24"/>
  <c r="U70" i="25" s="1"/>
  <c r="AO60" i="24"/>
  <c r="U53" i="25" s="1"/>
  <c r="AO17" i="24"/>
  <c r="U10" i="25" s="1"/>
  <c r="Y17" i="24"/>
  <c r="T10" i="25" s="1"/>
  <c r="AM113" i="24"/>
  <c r="AM94" i="24"/>
  <c r="M87" i="25" s="1"/>
  <c r="AN75" i="24"/>
  <c r="Q68" i="25" s="1"/>
  <c r="AN58" i="24"/>
  <c r="Q51" i="25" s="1"/>
  <c r="Y76" i="24"/>
  <c r="T69" i="25" s="1"/>
  <c r="Y95" i="24"/>
  <c r="T88" i="25" s="1"/>
  <c r="AN111" i="24"/>
  <c r="AN92" i="24"/>
  <c r="Q85" i="25" s="1"/>
  <c r="AN73" i="24"/>
  <c r="Q66" i="25" s="1"/>
  <c r="AM56" i="24"/>
  <c r="M49" i="25" s="1"/>
  <c r="AN90" i="24"/>
  <c r="Q83" i="25" s="1"/>
  <c r="AM71" i="24"/>
  <c r="M64" i="25" s="1"/>
  <c r="AO52" i="24"/>
  <c r="U45" i="25" s="1"/>
  <c r="R66" i="25"/>
  <c r="AM88" i="24"/>
  <c r="M81" i="25" s="1"/>
  <c r="AN50" i="24"/>
  <c r="Q43" i="25" s="1"/>
  <c r="AE48" i="25"/>
  <c r="AK55" i="24"/>
  <c r="AH48" i="25" s="1"/>
  <c r="AM86" i="24"/>
  <c r="M79" i="25" s="1"/>
  <c r="AM64" i="24"/>
  <c r="M57" i="25" s="1"/>
  <c r="AN49" i="24"/>
  <c r="Q42" i="25" s="1"/>
  <c r="AE78" i="25"/>
  <c r="AN97" i="24"/>
  <c r="Q90" i="25" s="1"/>
  <c r="AN81" i="24"/>
  <c r="Q74" i="25" s="1"/>
  <c r="AM62" i="24"/>
  <c r="M55" i="25" s="1"/>
  <c r="AM42" i="24"/>
  <c r="M35" i="25" s="1"/>
  <c r="AO13" i="24"/>
  <c r="U6" i="25" s="1"/>
  <c r="AJ15" i="24"/>
  <c r="AE8" i="25"/>
  <c r="AK15" i="24"/>
  <c r="AH8" i="25" s="1"/>
  <c r="N38" i="25"/>
  <c r="AN45" i="24"/>
  <c r="Q38" i="25" s="1"/>
  <c r="R44" i="25"/>
  <c r="AO51" i="24"/>
  <c r="U44" i="25" s="1"/>
  <c r="T64" i="24"/>
  <c r="O57" i="25" s="1"/>
  <c r="N57" i="25"/>
  <c r="AN64" i="24"/>
  <c r="Q57" i="25" s="1"/>
  <c r="R63" i="25"/>
  <c r="AO70" i="24"/>
  <c r="U63" i="25" s="1"/>
  <c r="J67" i="25"/>
  <c r="AM74" i="24"/>
  <c r="M67" i="25" s="1"/>
  <c r="R74" i="25"/>
  <c r="AO81" i="24"/>
  <c r="U74" i="25" s="1"/>
  <c r="N76" i="25"/>
  <c r="AN83" i="24"/>
  <c r="Q76" i="25" s="1"/>
  <c r="AM85" i="24"/>
  <c r="M78" i="25" s="1"/>
  <c r="J78" i="25"/>
  <c r="R82" i="25"/>
  <c r="AO89" i="24"/>
  <c r="U82" i="25" s="1"/>
  <c r="T91" i="24"/>
  <c r="O84" i="25" s="1"/>
  <c r="N84" i="25"/>
  <c r="AN91" i="24"/>
  <c r="Q84" i="25" s="1"/>
  <c r="J86" i="25"/>
  <c r="AM93" i="24"/>
  <c r="M86" i="25" s="1"/>
  <c r="J89" i="25"/>
  <c r="AM96" i="24"/>
  <c r="M89" i="25" s="1"/>
  <c r="T106" i="24"/>
  <c r="AN106" i="24"/>
  <c r="T61" i="24"/>
  <c r="O54" i="25" s="1"/>
  <c r="N54" i="25"/>
  <c r="AN61" i="24"/>
  <c r="Q54" i="25" s="1"/>
  <c r="J59" i="25"/>
  <c r="AM66" i="24"/>
  <c r="M59" i="25" s="1"/>
  <c r="N27" i="25"/>
  <c r="AN34" i="24"/>
  <c r="Q27" i="25" s="1"/>
  <c r="J29" i="25"/>
  <c r="AM36" i="24"/>
  <c r="M29" i="25" s="1"/>
  <c r="Y40" i="24"/>
  <c r="T33" i="25" s="1"/>
  <c r="R33" i="25"/>
  <c r="AO40" i="24"/>
  <c r="U33" i="25" s="1"/>
  <c r="N35" i="25"/>
  <c r="AN42" i="24"/>
  <c r="Q35" i="25" s="1"/>
  <c r="R36" i="25"/>
  <c r="AO43" i="24"/>
  <c r="U36" i="25" s="1"/>
  <c r="N46" i="25"/>
  <c r="AN53" i="24"/>
  <c r="Q46" i="25" s="1"/>
  <c r="R52" i="25"/>
  <c r="AO59" i="24"/>
  <c r="U52" i="25" s="1"/>
  <c r="J70" i="25"/>
  <c r="AM77" i="24"/>
  <c r="M70" i="25" s="1"/>
  <c r="R5" i="25"/>
  <c r="AO12" i="24"/>
  <c r="U5" i="25" s="1"/>
  <c r="N24" i="25"/>
  <c r="AN31" i="24"/>
  <c r="Q24" i="25" s="1"/>
  <c r="J26" i="25"/>
  <c r="AM33" i="24"/>
  <c r="M26" i="25" s="1"/>
  <c r="J40" i="25"/>
  <c r="AM47" i="24"/>
  <c r="M40" i="25" s="1"/>
  <c r="J48" i="25"/>
  <c r="AM55" i="24"/>
  <c r="M48" i="25" s="1"/>
  <c r="N65" i="25"/>
  <c r="AN72" i="24"/>
  <c r="Q65" i="25" s="1"/>
  <c r="J3" i="25"/>
  <c r="AM10" i="24"/>
  <c r="M3" i="25" s="1"/>
  <c r="Z14" i="24"/>
  <c r="S7" i="25" s="1"/>
  <c r="R7" i="25"/>
  <c r="AO14" i="24"/>
  <c r="U7" i="25" s="1"/>
  <c r="R27" i="25"/>
  <c r="AO34" i="24"/>
  <c r="U27" i="25" s="1"/>
  <c r="N29" i="25"/>
  <c r="AN36" i="24"/>
  <c r="Q29" i="25" s="1"/>
  <c r="J31" i="25"/>
  <c r="AM38" i="24"/>
  <c r="M31" i="25" s="1"/>
  <c r="R3" i="25"/>
  <c r="AO10" i="24"/>
  <c r="U3" i="25" s="1"/>
  <c r="N6" i="25"/>
  <c r="AN13" i="24"/>
  <c r="Q6" i="25" s="1"/>
  <c r="N8" i="25"/>
  <c r="AN15" i="24"/>
  <c r="Q8" i="25" s="1"/>
  <c r="AO31" i="24"/>
  <c r="U24" i="25" s="1"/>
  <c r="R24" i="25"/>
  <c r="N26" i="25"/>
  <c r="AN33" i="24"/>
  <c r="Q26" i="25" s="1"/>
  <c r="J6" i="25"/>
  <c r="AM13" i="24"/>
  <c r="M6" i="25" s="1"/>
  <c r="N10" i="25"/>
  <c r="AN17" i="24"/>
  <c r="Q10" i="25" s="1"/>
  <c r="R30" i="25"/>
  <c r="AO37" i="24"/>
  <c r="U30" i="25" s="1"/>
  <c r="J34" i="25"/>
  <c r="AM41" i="24"/>
  <c r="M34" i="25" s="1"/>
  <c r="R60" i="25"/>
  <c r="AO67" i="24"/>
  <c r="U60" i="25" s="1"/>
  <c r="R68" i="25"/>
  <c r="AO75" i="24"/>
  <c r="U68" i="25" s="1"/>
  <c r="N73" i="25"/>
  <c r="AN80" i="24"/>
  <c r="Q73" i="25" s="1"/>
  <c r="N81" i="25"/>
  <c r="AN88" i="24"/>
  <c r="Q81" i="25" s="1"/>
  <c r="Z94" i="24"/>
  <c r="S87" i="25" s="1"/>
  <c r="R87" i="25"/>
  <c r="AO9" i="24"/>
  <c r="U2" i="25" s="1"/>
  <c r="AJ97" i="24"/>
  <c r="AE90" i="25"/>
  <c r="AJ93" i="24"/>
  <c r="AE86" i="25"/>
  <c r="AJ89" i="24"/>
  <c r="AE82" i="25"/>
  <c r="AF78" i="25"/>
  <c r="AQ85" i="24"/>
  <c r="AG78" i="25" s="1"/>
  <c r="AJ81" i="24"/>
  <c r="AE74" i="25"/>
  <c r="AJ77" i="24"/>
  <c r="AE70" i="25"/>
  <c r="AJ73" i="24"/>
  <c r="AE66" i="25"/>
  <c r="AJ69" i="24"/>
  <c r="AE62" i="25"/>
  <c r="AJ65" i="24"/>
  <c r="AE58" i="25"/>
  <c r="AJ61" i="24"/>
  <c r="AE54" i="25"/>
  <c r="AJ57" i="24"/>
  <c r="AE50" i="25"/>
  <c r="AJ53" i="24"/>
  <c r="AE46" i="25"/>
  <c r="AJ49" i="24"/>
  <c r="AE42" i="25"/>
  <c r="AJ45" i="24"/>
  <c r="AE38" i="25"/>
  <c r="AJ41" i="24"/>
  <c r="AE34" i="25"/>
  <c r="AJ37" i="24"/>
  <c r="AE30" i="25"/>
  <c r="AJ33" i="24"/>
  <c r="AE26" i="25"/>
  <c r="AN115" i="24"/>
  <c r="AM111" i="24"/>
  <c r="AN104" i="24"/>
  <c r="AN99" i="24"/>
  <c r="Q92" i="25" s="1"/>
  <c r="AO97" i="24"/>
  <c r="U90" i="25" s="1"/>
  <c r="AM92" i="24"/>
  <c r="M85" i="25" s="1"/>
  <c r="AM90" i="24"/>
  <c r="M83" i="25" s="1"/>
  <c r="AN79" i="24"/>
  <c r="Q72" i="25" s="1"/>
  <c r="AN77" i="24"/>
  <c r="Q70" i="25" s="1"/>
  <c r="AM75" i="24"/>
  <c r="M68" i="25" s="1"/>
  <c r="AO64" i="24"/>
  <c r="U57" i="25" s="1"/>
  <c r="AN62" i="24"/>
  <c r="Q55" i="25" s="1"/>
  <c r="AM60" i="24"/>
  <c r="M53" i="25" s="1"/>
  <c r="AM58" i="24"/>
  <c r="M51" i="25" s="1"/>
  <c r="AQ55" i="24"/>
  <c r="AG48" i="25" s="1"/>
  <c r="AM50" i="24"/>
  <c r="M43" i="25" s="1"/>
  <c r="AO42" i="24"/>
  <c r="U35" i="25" s="1"/>
  <c r="AM34" i="24"/>
  <c r="M27" i="25" s="1"/>
  <c r="AM17" i="24"/>
  <c r="M10" i="25" s="1"/>
  <c r="AN12" i="24"/>
  <c r="Q5" i="25" s="1"/>
  <c r="AE47" i="25"/>
  <c r="R76" i="25"/>
  <c r="AO83" i="24"/>
  <c r="U76" i="25" s="1"/>
  <c r="AN96" i="24"/>
  <c r="Q89" i="25" s="1"/>
  <c r="N89" i="25"/>
  <c r="AM115" i="24"/>
  <c r="J4" i="25"/>
  <c r="AM11" i="24"/>
  <c r="M4" i="25" s="1"/>
  <c r="J25" i="25"/>
  <c r="AM32" i="24"/>
  <c r="M25" i="25" s="1"/>
  <c r="J28" i="25"/>
  <c r="AM35" i="24"/>
  <c r="M28" i="25" s="1"/>
  <c r="R32" i="25"/>
  <c r="AO39" i="24"/>
  <c r="U32" i="25" s="1"/>
  <c r="Z42" i="24"/>
  <c r="S35" i="25" s="1"/>
  <c r="AN44" i="24"/>
  <c r="Q37" i="25" s="1"/>
  <c r="N37" i="25"/>
  <c r="Y50" i="24"/>
  <c r="T43" i="25" s="1"/>
  <c r="R43" i="25"/>
  <c r="N45" i="25"/>
  <c r="AN52" i="24"/>
  <c r="Q45" i="25" s="1"/>
  <c r="N53" i="25"/>
  <c r="AN60" i="24"/>
  <c r="Q53" i="25" s="1"/>
  <c r="J58" i="25"/>
  <c r="AM65" i="24"/>
  <c r="M58" i="25" s="1"/>
  <c r="AM73" i="24"/>
  <c r="M66" i="25" s="1"/>
  <c r="J66" i="25"/>
  <c r="Y80" i="24"/>
  <c r="T73" i="25" s="1"/>
  <c r="R73" i="25"/>
  <c r="T82" i="24"/>
  <c r="O75" i="25" s="1"/>
  <c r="N75" i="25"/>
  <c r="R92" i="25"/>
  <c r="AO99" i="24"/>
  <c r="U92" i="25" s="1"/>
  <c r="AJ96" i="24"/>
  <c r="AE89" i="25"/>
  <c r="AJ92" i="24"/>
  <c r="AE85" i="25"/>
  <c r="AJ88" i="24"/>
  <c r="AE81" i="25"/>
  <c r="AJ84" i="24"/>
  <c r="AE77" i="25"/>
  <c r="AJ80" i="24"/>
  <c r="AE73" i="25"/>
  <c r="AJ76" i="24"/>
  <c r="AE69" i="25"/>
  <c r="AJ72" i="24"/>
  <c r="AE65" i="25"/>
  <c r="AJ68" i="24"/>
  <c r="AE61" i="25"/>
  <c r="AJ64" i="24"/>
  <c r="AE57" i="25"/>
  <c r="AJ60" i="24"/>
  <c r="AE53" i="25"/>
  <c r="AJ56" i="24"/>
  <c r="AE49" i="25"/>
  <c r="AJ52" i="24"/>
  <c r="AE45" i="25"/>
  <c r="AJ48" i="24"/>
  <c r="AE41" i="25"/>
  <c r="AJ44" i="24"/>
  <c r="AE37" i="25"/>
  <c r="AJ40" i="24"/>
  <c r="AE33" i="25"/>
  <c r="AJ36" i="24"/>
  <c r="AE29" i="25"/>
  <c r="AJ32" i="24"/>
  <c r="AE25" i="25"/>
  <c r="AJ13" i="24"/>
  <c r="AE6" i="25"/>
  <c r="AN108" i="24"/>
  <c r="AM97" i="24"/>
  <c r="M90" i="25" s="1"/>
  <c r="AN87" i="24"/>
  <c r="Q80" i="25" s="1"/>
  <c r="AN85" i="24"/>
  <c r="Q78" i="25" s="1"/>
  <c r="AM83" i="24"/>
  <c r="M76" i="25" s="1"/>
  <c r="AO74" i="24"/>
  <c r="U67" i="25" s="1"/>
  <c r="AO72" i="24"/>
  <c r="U65" i="25" s="1"/>
  <c r="AN70" i="24"/>
  <c r="Q63" i="25" s="1"/>
  <c r="AM68" i="24"/>
  <c r="M61" i="25" s="1"/>
  <c r="AO57" i="24"/>
  <c r="U50" i="25" s="1"/>
  <c r="AN55" i="24"/>
  <c r="Q48" i="25" s="1"/>
  <c r="AM52" i="24"/>
  <c r="M45" i="25" s="1"/>
  <c r="AN41" i="24"/>
  <c r="Q34" i="25" s="1"/>
  <c r="AN37" i="24"/>
  <c r="Q30" i="25" s="1"/>
  <c r="J44" i="25"/>
  <c r="N4" i="25"/>
  <c r="AN11" i="24"/>
  <c r="Q4" i="25" s="1"/>
  <c r="J7" i="25"/>
  <c r="AM14" i="24"/>
  <c r="M7" i="25" s="1"/>
  <c r="R26" i="25"/>
  <c r="AO33" i="24"/>
  <c r="U26" i="25" s="1"/>
  <c r="T38" i="24"/>
  <c r="O31" i="25" s="1"/>
  <c r="N31" i="25"/>
  <c r="AN38" i="24"/>
  <c r="Q31" i="25" s="1"/>
  <c r="J33" i="25"/>
  <c r="AM40" i="24"/>
  <c r="M33" i="25" s="1"/>
  <c r="J36" i="25"/>
  <c r="AM43" i="24"/>
  <c r="M36" i="25" s="1"/>
  <c r="R40" i="25"/>
  <c r="AO47" i="24"/>
  <c r="U40" i="25" s="1"/>
  <c r="R48" i="25"/>
  <c r="AO55" i="24"/>
  <c r="U48" i="25" s="1"/>
  <c r="Z66" i="24"/>
  <c r="S59" i="25" s="1"/>
  <c r="R59" i="25"/>
  <c r="N61" i="25"/>
  <c r="AN68" i="24"/>
  <c r="Q61" i="25" s="1"/>
  <c r="N69" i="25"/>
  <c r="AN76" i="24"/>
  <c r="Q69" i="25" s="1"/>
  <c r="J74" i="25"/>
  <c r="AM81" i="24"/>
  <c r="M74" i="25" s="1"/>
  <c r="J82" i="25"/>
  <c r="AM89" i="24"/>
  <c r="M82" i="25" s="1"/>
  <c r="Y93" i="24"/>
  <c r="T86" i="25" s="1"/>
  <c r="R86" i="25"/>
  <c r="T95" i="24"/>
  <c r="O88" i="25" s="1"/>
  <c r="N88" i="25"/>
  <c r="T98" i="24"/>
  <c r="O91" i="25" s="1"/>
  <c r="N91" i="25"/>
  <c r="AJ17" i="24"/>
  <c r="AE10" i="25"/>
  <c r="AJ12" i="24"/>
  <c r="AE5" i="25"/>
  <c r="AM95" i="24"/>
  <c r="M88" i="25" s="1"/>
  <c r="AN93" i="24"/>
  <c r="Q86" i="25" s="1"/>
  <c r="AM87" i="24"/>
  <c r="M80" i="25" s="1"/>
  <c r="AO78" i="24"/>
  <c r="U71" i="25" s="1"/>
  <c r="AO76" i="24"/>
  <c r="U69" i="25" s="1"/>
  <c r="AM72" i="24"/>
  <c r="M65" i="25" s="1"/>
  <c r="AM70" i="24"/>
  <c r="M63" i="25" s="1"/>
  <c r="AO61" i="24"/>
  <c r="U54" i="25" s="1"/>
  <c r="AN57" i="24"/>
  <c r="Q50" i="25" s="1"/>
  <c r="AO36" i="24"/>
  <c r="U29" i="25" s="1"/>
  <c r="AO32" i="24"/>
  <c r="U25" i="25" s="1"/>
  <c r="AO15" i="24"/>
  <c r="U8" i="25" s="1"/>
  <c r="AN10" i="24"/>
  <c r="Q3" i="25" s="1"/>
  <c r="J42" i="25"/>
  <c r="AM49" i="24"/>
  <c r="M42" i="25" s="1"/>
  <c r="AM79" i="24"/>
  <c r="M72" i="25" s="1"/>
  <c r="R4" i="25"/>
  <c r="AO11" i="24"/>
  <c r="U4" i="25" s="1"/>
  <c r="N25" i="25"/>
  <c r="AN32" i="24"/>
  <c r="Q25" i="25" s="1"/>
  <c r="Z33" i="24"/>
  <c r="S26" i="25" s="1"/>
  <c r="N28" i="25"/>
  <c r="AN35" i="24"/>
  <c r="Q28" i="25" s="1"/>
  <c r="J30" i="25"/>
  <c r="AM37" i="24"/>
  <c r="M30" i="25" s="1"/>
  <c r="R34" i="25"/>
  <c r="AO41" i="24"/>
  <c r="U34" i="25" s="1"/>
  <c r="T46" i="24"/>
  <c r="O39" i="25" s="1"/>
  <c r="N39" i="25"/>
  <c r="AN46" i="24"/>
  <c r="Q39" i="25" s="1"/>
  <c r="J41" i="25"/>
  <c r="AM48" i="24"/>
  <c r="M41" i="25" s="1"/>
  <c r="N47" i="25"/>
  <c r="AN54" i="24"/>
  <c r="Q47" i="25" s="1"/>
  <c r="R56" i="25"/>
  <c r="AO63" i="24"/>
  <c r="U56" i="25" s="1"/>
  <c r="R64" i="25"/>
  <c r="AO71" i="24"/>
  <c r="U64" i="25" s="1"/>
  <c r="N77" i="25"/>
  <c r="AN84" i="24"/>
  <c r="Q77" i="25" s="1"/>
  <c r="AJ9" i="24"/>
  <c r="AJ99" i="24"/>
  <c r="AE92" i="25"/>
  <c r="AJ95" i="24"/>
  <c r="AE88" i="25"/>
  <c r="AJ91" i="24"/>
  <c r="AE84" i="25"/>
  <c r="AJ87" i="24"/>
  <c r="AE80" i="25"/>
  <c r="AJ83" i="24"/>
  <c r="AE76" i="25"/>
  <c r="AJ79" i="24"/>
  <c r="AE72" i="25"/>
  <c r="AJ75" i="24"/>
  <c r="AE68" i="25"/>
  <c r="AJ71" i="24"/>
  <c r="AE64" i="25"/>
  <c r="AJ67" i="24"/>
  <c r="AE60" i="25"/>
  <c r="AJ63" i="24"/>
  <c r="AE56" i="25"/>
  <c r="AJ59" i="24"/>
  <c r="AE52" i="25"/>
  <c r="AJ51" i="24"/>
  <c r="AE44" i="25"/>
  <c r="AJ47" i="24"/>
  <c r="AE40" i="25"/>
  <c r="AJ43" i="24"/>
  <c r="AE36" i="25"/>
  <c r="AJ39" i="24"/>
  <c r="AE32" i="25"/>
  <c r="AJ35" i="24"/>
  <c r="AE28" i="25"/>
  <c r="AJ31" i="24"/>
  <c r="AE24" i="25"/>
  <c r="AQ23" i="24"/>
  <c r="AG16" i="25" s="1"/>
  <c r="AF16" i="25"/>
  <c r="AJ11" i="24"/>
  <c r="AE4" i="25"/>
  <c r="AN105" i="24"/>
  <c r="AM91" i="24"/>
  <c r="M84" i="25" s="1"/>
  <c r="AO82" i="24"/>
  <c r="U75" i="25" s="1"/>
  <c r="AO80" i="24"/>
  <c r="U73" i="25" s="1"/>
  <c r="AN78" i="24"/>
  <c r="Q71" i="25" s="1"/>
  <c r="AM76" i="24"/>
  <c r="M69" i="25" s="1"/>
  <c r="AO65" i="24"/>
  <c r="U58" i="25" s="1"/>
  <c r="AN63" i="24"/>
  <c r="Q56" i="25" s="1"/>
  <c r="AM59" i="24"/>
  <c r="M52" i="25" s="1"/>
  <c r="AQ54" i="24"/>
  <c r="AG47" i="25" s="1"/>
  <c r="AO48" i="24"/>
  <c r="U41" i="25" s="1"/>
  <c r="AO44" i="24"/>
  <c r="U37" i="25" s="1"/>
  <c r="AM15" i="24"/>
  <c r="M8" i="25" s="1"/>
  <c r="R38" i="25"/>
  <c r="AO45" i="24"/>
  <c r="U38" i="25" s="1"/>
  <c r="T74" i="24"/>
  <c r="O67" i="25" s="1"/>
  <c r="N67" i="25"/>
  <c r="AJ14" i="24"/>
  <c r="AE7" i="25"/>
  <c r="J9" i="25"/>
  <c r="AM16" i="24"/>
  <c r="M9" i="25" s="1"/>
  <c r="N9" i="25"/>
  <c r="AN16" i="24"/>
  <c r="Q9" i="25" s="1"/>
  <c r="N2" i="25"/>
  <c r="T9" i="24"/>
  <c r="J5" i="25"/>
  <c r="AM12" i="24"/>
  <c r="M5" i="25" s="1"/>
  <c r="R9" i="25"/>
  <c r="AO16" i="24"/>
  <c r="U9" i="25" s="1"/>
  <c r="T20" i="24"/>
  <c r="O13" i="25" s="1"/>
  <c r="AN20" i="24"/>
  <c r="Q13" i="25" s="1"/>
  <c r="J24" i="25"/>
  <c r="AM31" i="24"/>
  <c r="M24" i="25" s="1"/>
  <c r="R31" i="25"/>
  <c r="AO38" i="24"/>
  <c r="U31" i="25" s="1"/>
  <c r="N33" i="25"/>
  <c r="AN40" i="24"/>
  <c r="Q33" i="25" s="1"/>
  <c r="N36" i="25"/>
  <c r="AN43" i="24"/>
  <c r="Q36" i="25" s="1"/>
  <c r="J38" i="25"/>
  <c r="AM45" i="24"/>
  <c r="M38" i="25" s="1"/>
  <c r="R42" i="25"/>
  <c r="AO49" i="24"/>
  <c r="U42" i="25" s="1"/>
  <c r="N44" i="25"/>
  <c r="AN51" i="24"/>
  <c r="Q44" i="25" s="1"/>
  <c r="J46" i="25"/>
  <c r="AM53" i="24"/>
  <c r="M46" i="25" s="1"/>
  <c r="T59" i="24"/>
  <c r="O52" i="25" s="1"/>
  <c r="N52" i="25"/>
  <c r="J54" i="25"/>
  <c r="AM61" i="24"/>
  <c r="M54" i="25" s="1"/>
  <c r="Y68" i="24"/>
  <c r="T61" i="25" s="1"/>
  <c r="R61" i="25"/>
  <c r="R72" i="25"/>
  <c r="AO79" i="24"/>
  <c r="U72" i="25" s="1"/>
  <c r="AO87" i="24"/>
  <c r="U80" i="25" s="1"/>
  <c r="R80" i="25"/>
  <c r="T89" i="24"/>
  <c r="O82" i="25" s="1"/>
  <c r="N82" i="25"/>
  <c r="Y98" i="24"/>
  <c r="T91" i="25" s="1"/>
  <c r="R91" i="25"/>
  <c r="AK54" i="24"/>
  <c r="AH47" i="25" s="1"/>
  <c r="AJ16" i="24"/>
  <c r="AE9" i="25"/>
  <c r="AJ10" i="24"/>
  <c r="AE3" i="25"/>
  <c r="AN107" i="24"/>
  <c r="AN98" i="24"/>
  <c r="Q91" i="25" s="1"/>
  <c r="AO96" i="24"/>
  <c r="U89" i="25" s="1"/>
  <c r="AO94" i="24"/>
  <c r="U87" i="25" s="1"/>
  <c r="AO86" i="24"/>
  <c r="U79" i="25" s="1"/>
  <c r="AO84" i="24"/>
  <c r="U77" i="25" s="1"/>
  <c r="AN82" i="24"/>
  <c r="Q75" i="25" s="1"/>
  <c r="AM80" i="24"/>
  <c r="M73" i="25" s="1"/>
  <c r="AM78" i="24"/>
  <c r="M71" i="25" s="1"/>
  <c r="AO69" i="24"/>
  <c r="U62" i="25" s="1"/>
  <c r="AN67" i="24"/>
  <c r="Q60" i="25" s="1"/>
  <c r="AN65" i="24"/>
  <c r="Q58" i="25" s="1"/>
  <c r="AM63" i="24"/>
  <c r="M56" i="25" s="1"/>
  <c r="AM54" i="24"/>
  <c r="M47" i="25" s="1"/>
  <c r="AM44" i="24"/>
  <c r="M37" i="25" s="1"/>
  <c r="AN14" i="24"/>
  <c r="Q7" i="25" s="1"/>
  <c r="Y53" i="24"/>
  <c r="T46" i="25" s="1"/>
  <c r="R46" i="25"/>
  <c r="AM57" i="24"/>
  <c r="M50" i="25" s="1"/>
  <c r="J50" i="25"/>
  <c r="R84" i="25"/>
  <c r="AO91" i="24"/>
  <c r="U84" i="25" s="1"/>
  <c r="AN66" i="24"/>
  <c r="Q59" i="25" s="1"/>
  <c r="Y35" i="24"/>
  <c r="T28" i="25" s="1"/>
  <c r="R28" i="25"/>
  <c r="AO35" i="24"/>
  <c r="U28" i="25" s="1"/>
  <c r="J32" i="25"/>
  <c r="AM39" i="24"/>
  <c r="M32" i="25" s="1"/>
  <c r="R39" i="25"/>
  <c r="AO46" i="24"/>
  <c r="U39" i="25" s="1"/>
  <c r="N41" i="25"/>
  <c r="AN48" i="24"/>
  <c r="Q41" i="25" s="1"/>
  <c r="R47" i="25"/>
  <c r="AO54" i="24"/>
  <c r="U47" i="25" s="1"/>
  <c r="N49" i="25"/>
  <c r="AN56" i="24"/>
  <c r="Q49" i="25" s="1"/>
  <c r="J62" i="25"/>
  <c r="AM69" i="24"/>
  <c r="M62" i="25" s="1"/>
  <c r="AM9" i="24"/>
  <c r="M2" i="25" s="1"/>
  <c r="AJ98" i="24"/>
  <c r="AE91" i="25"/>
  <c r="AJ94" i="24"/>
  <c r="AE87" i="25"/>
  <c r="AJ90" i="24"/>
  <c r="AE83" i="25"/>
  <c r="AJ86" i="24"/>
  <c r="AE79" i="25"/>
  <c r="AJ82" i="24"/>
  <c r="AE75" i="25"/>
  <c r="AJ78" i="24"/>
  <c r="AE71" i="25"/>
  <c r="AJ74" i="24"/>
  <c r="AE67" i="25"/>
  <c r="AJ70" i="24"/>
  <c r="AE63" i="25"/>
  <c r="AJ66" i="24"/>
  <c r="AE59" i="25"/>
  <c r="AJ62" i="24"/>
  <c r="AE55" i="25"/>
  <c r="AJ58" i="24"/>
  <c r="AE51" i="25"/>
  <c r="AJ50" i="24"/>
  <c r="AE43" i="25"/>
  <c r="AJ46" i="24"/>
  <c r="AE39" i="25"/>
  <c r="AJ42" i="24"/>
  <c r="AE35" i="25"/>
  <c r="AJ38" i="24"/>
  <c r="AE31" i="25"/>
  <c r="AJ34" i="24"/>
  <c r="AE27" i="25"/>
  <c r="AN109" i="24"/>
  <c r="AM98" i="24"/>
  <c r="M91" i="25" s="1"/>
  <c r="AN94" i="24"/>
  <c r="Q87" i="25" s="1"/>
  <c r="AO92" i="24"/>
  <c r="U85" i="25" s="1"/>
  <c r="AO90" i="24"/>
  <c r="U83" i="25" s="1"/>
  <c r="AO88" i="24"/>
  <c r="U81" i="25" s="1"/>
  <c r="AN86" i="24"/>
  <c r="Q79" i="25" s="1"/>
  <c r="AM84" i="24"/>
  <c r="M77" i="25" s="1"/>
  <c r="AM82" i="24"/>
  <c r="M75" i="25" s="1"/>
  <c r="AN71" i="24"/>
  <c r="Q64" i="25" s="1"/>
  <c r="AN69" i="24"/>
  <c r="Q62" i="25" s="1"/>
  <c r="AM67" i="24"/>
  <c r="M60" i="25" s="1"/>
  <c r="AO58" i="24"/>
  <c r="U51" i="25" s="1"/>
  <c r="AO56" i="24"/>
  <c r="U49" i="25" s="1"/>
  <c r="AO50" i="24"/>
  <c r="U43" i="25" s="1"/>
  <c r="AN47" i="24"/>
  <c r="Q40" i="25" s="1"/>
  <c r="AN39" i="24"/>
  <c r="Q32" i="25" s="1"/>
  <c r="AN30" i="24"/>
  <c r="Q23" i="25" s="1"/>
  <c r="R41" i="25"/>
  <c r="S18" i="24"/>
  <c r="P11" i="25" s="1"/>
  <c r="AF23" i="25"/>
  <c r="AK30" i="24"/>
  <c r="AH23" i="25" s="1"/>
  <c r="AQ22" i="24"/>
  <c r="AG15" i="25" s="1"/>
  <c r="AE23" i="25"/>
  <c r="AE19" i="25"/>
  <c r="AQ19" i="24"/>
  <c r="AG12" i="25" s="1"/>
  <c r="AE18" i="25"/>
  <c r="AO23" i="24"/>
  <c r="U16" i="25" s="1"/>
  <c r="R23" i="25"/>
  <c r="N16" i="25"/>
  <c r="N21" i="25"/>
  <c r="AN22" i="24"/>
  <c r="Q15" i="25" s="1"/>
  <c r="AM24" i="24"/>
  <c r="M17" i="25" s="1"/>
  <c r="J11" i="25"/>
  <c r="J23" i="25"/>
  <c r="J21" i="25"/>
  <c r="J15" i="25"/>
  <c r="AM26" i="24"/>
  <c r="M19" i="25" s="1"/>
  <c r="AM20" i="24"/>
  <c r="M13" i="25" s="1"/>
  <c r="AQ27" i="24"/>
  <c r="AG20" i="25" s="1"/>
  <c r="AE22" i="25"/>
  <c r="AE21" i="25"/>
  <c r="AE14" i="25"/>
  <c r="AE13" i="25"/>
  <c r="AF11" i="25"/>
  <c r="AK27" i="24"/>
  <c r="AH20" i="25" s="1"/>
  <c r="AK24" i="24"/>
  <c r="AH17" i="25" s="1"/>
  <c r="AK21" i="24"/>
  <c r="AH14" i="25" s="1"/>
  <c r="AK18" i="24"/>
  <c r="AH11" i="25" s="1"/>
  <c r="AQ26" i="24"/>
  <c r="AG19" i="25" s="1"/>
  <c r="AF18" i="25"/>
  <c r="AF17" i="25"/>
  <c r="AE12" i="25"/>
  <c r="AE11" i="25"/>
  <c r="AE20" i="25"/>
  <c r="AE17" i="25"/>
  <c r="AK29" i="24"/>
  <c r="AH22" i="25" s="1"/>
  <c r="AK26" i="24"/>
  <c r="AH19" i="25" s="1"/>
  <c r="AK23" i="24"/>
  <c r="AH16" i="25" s="1"/>
  <c r="AK20" i="24"/>
  <c r="AH13" i="25" s="1"/>
  <c r="AE16" i="25"/>
  <c r="AQ29" i="24"/>
  <c r="AG22" i="25" s="1"/>
  <c r="AQ21" i="24"/>
  <c r="AG14" i="25" s="1"/>
  <c r="AK28" i="24"/>
  <c r="AH21" i="25" s="1"/>
  <c r="AK25" i="24"/>
  <c r="AH18" i="25" s="1"/>
  <c r="AK22" i="24"/>
  <c r="AH15" i="25" s="1"/>
  <c r="AK19" i="24"/>
  <c r="AH12" i="25" s="1"/>
  <c r="AQ28" i="24"/>
  <c r="AG21" i="25" s="1"/>
  <c r="AQ20" i="24"/>
  <c r="AG13" i="25" s="1"/>
  <c r="AE15" i="25"/>
  <c r="AO24" i="24"/>
  <c r="U17" i="25" s="1"/>
  <c r="AO29" i="24"/>
  <c r="U22" i="25" s="1"/>
  <c r="AO26" i="24"/>
  <c r="U19" i="25" s="1"/>
  <c r="R21" i="25"/>
  <c r="R20" i="25"/>
  <c r="R12" i="25"/>
  <c r="AO21" i="24"/>
  <c r="U14" i="25" s="1"/>
  <c r="R13" i="25"/>
  <c r="R18" i="25"/>
  <c r="AO18" i="24"/>
  <c r="U11" i="25" s="1"/>
  <c r="AO27" i="24"/>
  <c r="U20" i="25" s="1"/>
  <c r="AO22" i="24"/>
  <c r="U15" i="25" s="1"/>
  <c r="R15" i="25"/>
  <c r="S21" i="24"/>
  <c r="P14" i="25" s="1"/>
  <c r="S25" i="24"/>
  <c r="P18" i="25" s="1"/>
  <c r="S29" i="24"/>
  <c r="P22" i="25" s="1"/>
  <c r="AN29" i="24"/>
  <c r="Q22" i="25" s="1"/>
  <c r="AN27" i="24"/>
  <c r="Q20" i="25" s="1"/>
  <c r="AN18" i="24"/>
  <c r="Q11" i="25" s="1"/>
  <c r="N18" i="25"/>
  <c r="N13" i="25"/>
  <c r="S20" i="24"/>
  <c r="P13" i="25" s="1"/>
  <c r="AN23" i="24"/>
  <c r="Q16" i="25" s="1"/>
  <c r="AN21" i="24"/>
  <c r="Q14" i="25" s="1"/>
  <c r="N20" i="25"/>
  <c r="N17" i="25"/>
  <c r="N12" i="25"/>
  <c r="S24" i="24"/>
  <c r="P17" i="25" s="1"/>
  <c r="S28" i="24"/>
  <c r="P21" i="25" s="1"/>
  <c r="S19" i="24"/>
  <c r="P12" i="25" s="1"/>
  <c r="S23" i="24"/>
  <c r="P16" i="25" s="1"/>
  <c r="AN26" i="24"/>
  <c r="Q19" i="25" s="1"/>
  <c r="J20" i="25"/>
  <c r="J14" i="25"/>
  <c r="N21" i="24"/>
  <c r="L14" i="25" s="1"/>
  <c r="N27" i="24"/>
  <c r="L20" i="25" s="1"/>
  <c r="O29" i="24"/>
  <c r="K22" i="25" s="1"/>
  <c r="O23" i="24"/>
  <c r="K16" i="25" s="1"/>
  <c r="AM25" i="24"/>
  <c r="M18" i="25" s="1"/>
  <c r="AM19" i="24"/>
  <c r="M12" i="25" s="1"/>
  <c r="J18" i="25"/>
  <c r="J12" i="25"/>
  <c r="N19" i="24"/>
  <c r="L12" i="25" s="1"/>
  <c r="N25" i="24"/>
  <c r="L18" i="25" s="1"/>
  <c r="O27" i="24"/>
  <c r="K20" i="25" s="1"/>
  <c r="O21" i="24"/>
  <c r="K14" i="25" s="1"/>
  <c r="O26" i="24"/>
  <c r="K19" i="25" s="1"/>
  <c r="O20" i="24"/>
  <c r="K13" i="25" s="1"/>
  <c r="J22" i="25"/>
  <c r="J16" i="25"/>
  <c r="N23" i="24"/>
  <c r="L16" i="25" s="1"/>
  <c r="N29" i="24"/>
  <c r="L22" i="25" s="1"/>
  <c r="AQ110" i="24"/>
  <c r="AK110" i="24"/>
  <c r="AK115" i="24"/>
  <c r="AQ115" i="24"/>
  <c r="AK109" i="24"/>
  <c r="AQ109" i="24"/>
  <c r="AQ114" i="24"/>
  <c r="AK114" i="24"/>
  <c r="AQ108" i="24"/>
  <c r="AK108" i="24"/>
  <c r="AK113" i="24"/>
  <c r="AQ113" i="24"/>
  <c r="AK107" i="24"/>
  <c r="AQ107" i="24"/>
  <c r="AK112" i="24"/>
  <c r="AQ112" i="24"/>
  <c r="AK106" i="24"/>
  <c r="AQ106" i="24"/>
  <c r="AQ111" i="24"/>
  <c r="AK111" i="24"/>
  <c r="AQ105" i="24"/>
  <c r="AK105" i="24"/>
  <c r="AJ104" i="24"/>
  <c r="AQ104" i="24" s="1"/>
  <c r="T16" i="24"/>
  <c r="O9" i="25" s="1"/>
  <c r="S16" i="24"/>
  <c r="P9" i="25" s="1"/>
  <c r="T29" i="24"/>
  <c r="O22" i="25" s="1"/>
  <c r="T30" i="24"/>
  <c r="O23" i="25" s="1"/>
  <c r="T33" i="24"/>
  <c r="O10" i="24"/>
  <c r="K3" i="25" s="1"/>
  <c r="Y11" i="24"/>
  <c r="T4" i="25" s="1"/>
  <c r="Z11" i="24"/>
  <c r="S4" i="25" s="1"/>
  <c r="Z63" i="24"/>
  <c r="S56" i="25" s="1"/>
  <c r="Z74" i="24"/>
  <c r="S67" i="25" s="1"/>
  <c r="Y74" i="24"/>
  <c r="T67" i="25" s="1"/>
  <c r="T17" i="24"/>
  <c r="O10" i="25" s="1"/>
  <c r="T47" i="24"/>
  <c r="T48" i="24"/>
  <c r="Y82" i="24"/>
  <c r="T75" i="25" s="1"/>
  <c r="Y43" i="24"/>
  <c r="T36" i="25" s="1"/>
  <c r="Y44" i="24"/>
  <c r="T37" i="25" s="1"/>
  <c r="Z44" i="24"/>
  <c r="S37" i="25" s="1"/>
  <c r="T31" i="24"/>
  <c r="O24" i="25" s="1"/>
  <c r="T76" i="24"/>
  <c r="Z90" i="24"/>
  <c r="S83" i="25" s="1"/>
  <c r="Y92" i="24"/>
  <c r="T85" i="25" s="1"/>
  <c r="Z12" i="24"/>
  <c r="S5" i="25" s="1"/>
  <c r="T32" i="24"/>
  <c r="Y25" i="24"/>
  <c r="T18" i="25" s="1"/>
  <c r="Y26" i="24"/>
  <c r="T19" i="25" s="1"/>
  <c r="Y28" i="24"/>
  <c r="T21" i="25" s="1"/>
  <c r="K2" i="25"/>
  <c r="J2" i="25"/>
  <c r="Z16" i="24"/>
  <c r="S9" i="25" s="1"/>
  <c r="Y29" i="24"/>
  <c r="T22" i="25" s="1"/>
  <c r="Y30" i="24"/>
  <c r="T23" i="25" s="1"/>
  <c r="Y32" i="24"/>
  <c r="T25" i="25" s="1"/>
  <c r="Y33" i="24"/>
  <c r="T26" i="25" s="1"/>
  <c r="Y47" i="24"/>
  <c r="T40" i="25" s="1"/>
  <c r="Y69" i="24"/>
  <c r="T62" i="25" s="1"/>
  <c r="T71" i="24"/>
  <c r="Y75" i="24"/>
  <c r="T68" i="25" s="1"/>
  <c r="Y85" i="24"/>
  <c r="T78" i="25" s="1"/>
  <c r="T110" i="24"/>
  <c r="T113" i="24"/>
  <c r="T97" i="24"/>
  <c r="O90" i="25" s="1"/>
  <c r="T87" i="24"/>
  <c r="O80" i="25" s="1"/>
  <c r="T79" i="24"/>
  <c r="O72" i="25" s="1"/>
  <c r="T70" i="24"/>
  <c r="O63" i="25" s="1"/>
  <c r="T62" i="24"/>
  <c r="T54" i="24"/>
  <c r="T44" i="24"/>
  <c r="O37" i="25" s="1"/>
  <c r="T36" i="24"/>
  <c r="O29" i="25" s="1"/>
  <c r="T27" i="24"/>
  <c r="T19" i="24"/>
  <c r="O12" i="25" s="1"/>
  <c r="T10" i="24"/>
  <c r="O3" i="25" s="1"/>
  <c r="O114" i="24"/>
  <c r="Z20" i="24"/>
  <c r="S13" i="25" s="1"/>
  <c r="Y49" i="24"/>
  <c r="T42" i="25" s="1"/>
  <c r="Y51" i="24"/>
  <c r="T44" i="25" s="1"/>
  <c r="Y52" i="24"/>
  <c r="T45" i="25" s="1"/>
  <c r="Y54" i="24"/>
  <c r="T47" i="25" s="1"/>
  <c r="T60" i="24"/>
  <c r="Z85" i="24"/>
  <c r="S78" i="25" s="1"/>
  <c r="Y86" i="24"/>
  <c r="T79" i="25" s="1"/>
  <c r="Y96" i="24"/>
  <c r="T89" i="25" s="1"/>
  <c r="O106" i="24"/>
  <c r="O109" i="24"/>
  <c r="O112" i="24"/>
  <c r="O13" i="24"/>
  <c r="K6" i="25" s="1"/>
  <c r="T94" i="24"/>
  <c r="T86" i="24"/>
  <c r="O79" i="25" s="1"/>
  <c r="T78" i="24"/>
  <c r="O71" i="25" s="1"/>
  <c r="T69" i="24"/>
  <c r="T51" i="24"/>
  <c r="T43" i="24"/>
  <c r="O36" i="25" s="1"/>
  <c r="T34" i="24"/>
  <c r="O27" i="25" s="1"/>
  <c r="T26" i="24"/>
  <c r="O19" i="25" s="1"/>
  <c r="T18" i="24"/>
  <c r="O11" i="25" s="1"/>
  <c r="O105" i="24"/>
  <c r="N15" i="24"/>
  <c r="L8" i="25" s="1"/>
  <c r="O12" i="24"/>
  <c r="K5" i="25" s="1"/>
  <c r="Y36" i="24"/>
  <c r="T29" i="25" s="1"/>
  <c r="Z54" i="24"/>
  <c r="S47" i="25" s="1"/>
  <c r="Z55" i="24"/>
  <c r="S48" i="25" s="1"/>
  <c r="Z59" i="24"/>
  <c r="S52" i="25" s="1"/>
  <c r="Y78" i="24"/>
  <c r="T71" i="25" s="1"/>
  <c r="T81" i="24"/>
  <c r="O74" i="25" s="1"/>
  <c r="T83" i="24"/>
  <c r="Y89" i="24"/>
  <c r="T82" i="25" s="1"/>
  <c r="Y97" i="24"/>
  <c r="T90" i="25" s="1"/>
  <c r="O11" i="24"/>
  <c r="K4" i="25" s="1"/>
  <c r="T93" i="24"/>
  <c r="O86" i="25" s="1"/>
  <c r="T85" i="24"/>
  <c r="O78" i="25" s="1"/>
  <c r="T68" i="24"/>
  <c r="O61" i="25" s="1"/>
  <c r="T58" i="24"/>
  <c r="O51" i="25" s="1"/>
  <c r="T50" i="24"/>
  <c r="T42" i="24"/>
  <c r="O35" i="25" s="1"/>
  <c r="T25" i="24"/>
  <c r="O18" i="25" s="1"/>
  <c r="T15" i="24"/>
  <c r="O8" i="25" s="1"/>
  <c r="T112" i="24"/>
  <c r="R2" i="25"/>
  <c r="Z18" i="24"/>
  <c r="S11" i="25" s="1"/>
  <c r="T24" i="24"/>
  <c r="O17" i="25" s="1"/>
  <c r="Y34" i="24"/>
  <c r="T27" i="25" s="1"/>
  <c r="T41" i="24"/>
  <c r="T11" i="24"/>
  <c r="O4" i="25" s="1"/>
  <c r="Z13" i="24"/>
  <c r="S6" i="25" s="1"/>
  <c r="O16" i="24"/>
  <c r="K9" i="25" s="1"/>
  <c r="Y23" i="24"/>
  <c r="T16" i="25" s="1"/>
  <c r="Y24" i="24"/>
  <c r="T17" i="25" s="1"/>
  <c r="Y38" i="24"/>
  <c r="T31" i="25" s="1"/>
  <c r="Y39" i="24"/>
  <c r="T32" i="25" s="1"/>
  <c r="Y41" i="24"/>
  <c r="T34" i="25" s="1"/>
  <c r="Y42" i="24"/>
  <c r="T35" i="25" s="1"/>
  <c r="T45" i="24"/>
  <c r="O38" i="25" s="1"/>
  <c r="Z61" i="24"/>
  <c r="S54" i="25" s="1"/>
  <c r="Y62" i="24"/>
  <c r="T55" i="25" s="1"/>
  <c r="T65" i="24"/>
  <c r="O58" i="25" s="1"/>
  <c r="T67" i="24"/>
  <c r="Z71" i="24"/>
  <c r="S64" i="25" s="1"/>
  <c r="Z72" i="24"/>
  <c r="S65" i="25" s="1"/>
  <c r="Z98" i="24"/>
  <c r="S91" i="25" s="1"/>
  <c r="O108" i="24"/>
  <c r="T100" i="24"/>
  <c r="T92" i="24"/>
  <c r="T84" i="24"/>
  <c r="O77" i="25" s="1"/>
  <c r="T75" i="24"/>
  <c r="O68" i="25" s="1"/>
  <c r="T66" i="24"/>
  <c r="O59" i="25" s="1"/>
  <c r="T57" i="24"/>
  <c r="T49" i="24"/>
  <c r="T40" i="24"/>
  <c r="O33" i="25" s="1"/>
  <c r="T22" i="24"/>
  <c r="T14" i="24"/>
  <c r="O7" i="25" s="1"/>
  <c r="T114" i="24"/>
  <c r="Q2" i="25"/>
  <c r="T99" i="24"/>
  <c r="T73" i="24"/>
  <c r="O66" i="25" s="1"/>
  <c r="T56" i="24"/>
  <c r="T39" i="24"/>
  <c r="T21" i="24"/>
  <c r="O14" i="25" s="1"/>
  <c r="T13" i="24"/>
  <c r="O6" i="25" s="1"/>
  <c r="AB42" i="24"/>
  <c r="W35" i="25" s="1"/>
  <c r="T35" i="24"/>
  <c r="Y45" i="24"/>
  <c r="T38" i="25" s="1"/>
  <c r="Y46" i="24"/>
  <c r="T39" i="25" s="1"/>
  <c r="T52" i="24"/>
  <c r="O45" i="25" s="1"/>
  <c r="T53" i="24"/>
  <c r="T77" i="24"/>
  <c r="T88" i="24"/>
  <c r="O81" i="25" s="1"/>
  <c r="Y94" i="24"/>
  <c r="T87" i="25" s="1"/>
  <c r="T96" i="24"/>
  <c r="O104" i="24"/>
  <c r="O107" i="24"/>
  <c r="O110" i="24"/>
  <c r="N9" i="24"/>
  <c r="L2" i="25" s="1"/>
  <c r="O15" i="24"/>
  <c r="K8" i="25" s="1"/>
  <c r="T90" i="24"/>
  <c r="O83" i="25" s="1"/>
  <c r="T80" i="24"/>
  <c r="T72" i="24"/>
  <c r="T63" i="24"/>
  <c r="T55" i="24"/>
  <c r="T37" i="24"/>
  <c r="O30" i="25" s="1"/>
  <c r="T28" i="24"/>
  <c r="O21" i="25" s="1"/>
  <c r="T12" i="24"/>
  <c r="O5" i="25" s="1"/>
  <c r="S12" i="24"/>
  <c r="P5" i="25" s="1"/>
  <c r="N13" i="24"/>
  <c r="L6" i="25" s="1"/>
  <c r="Z17" i="24"/>
  <c r="S10" i="25" s="1"/>
  <c r="Z27" i="24"/>
  <c r="S20" i="25" s="1"/>
  <c r="Z43" i="24"/>
  <c r="S36" i="25" s="1"/>
  <c r="Z49" i="24"/>
  <c r="S42" i="25" s="1"/>
  <c r="Z75" i="24"/>
  <c r="S68" i="25" s="1"/>
  <c r="Y87" i="24"/>
  <c r="T80" i="25" s="1"/>
  <c r="Y91" i="24"/>
  <c r="T84" i="25" s="1"/>
  <c r="S9" i="24"/>
  <c r="P2" i="25" s="1"/>
  <c r="Z87" i="24"/>
  <c r="S80" i="25" s="1"/>
  <c r="Y15" i="24"/>
  <c r="T8" i="25" s="1"/>
  <c r="Z25" i="24"/>
  <c r="S18" i="25" s="1"/>
  <c r="Z15" i="24"/>
  <c r="S8" i="25" s="1"/>
  <c r="Y19" i="24"/>
  <c r="T12" i="25" s="1"/>
  <c r="Z70" i="24"/>
  <c r="S63" i="25" s="1"/>
  <c r="Y13" i="24"/>
  <c r="T6" i="25" s="1"/>
  <c r="Z19" i="24"/>
  <c r="S12" i="25" s="1"/>
  <c r="Z23" i="24"/>
  <c r="S16" i="25" s="1"/>
  <c r="Z34" i="24"/>
  <c r="S27" i="25" s="1"/>
  <c r="Z38" i="24"/>
  <c r="S31" i="25" s="1"/>
  <c r="Z45" i="24"/>
  <c r="S38" i="25" s="1"/>
  <c r="Y58" i="24"/>
  <c r="T51" i="25" s="1"/>
  <c r="Y66" i="24"/>
  <c r="T59" i="25" s="1"/>
  <c r="Y67" i="24"/>
  <c r="T60" i="25" s="1"/>
  <c r="Y73" i="24"/>
  <c r="T66" i="25" s="1"/>
  <c r="Y77" i="24"/>
  <c r="T70" i="25" s="1"/>
  <c r="AI4" i="24"/>
  <c r="X4" i="24"/>
  <c r="Z46" i="24"/>
  <c r="S39" i="25" s="1"/>
  <c r="Z47" i="24"/>
  <c r="S40" i="25" s="1"/>
  <c r="Y63" i="24"/>
  <c r="T56" i="25" s="1"/>
  <c r="Z67" i="24"/>
  <c r="S60" i="25" s="1"/>
  <c r="Z68" i="24"/>
  <c r="S61" i="25" s="1"/>
  <c r="Z69" i="24"/>
  <c r="S62" i="25" s="1"/>
  <c r="Y70" i="24"/>
  <c r="T63" i="25" s="1"/>
  <c r="Y71" i="24"/>
  <c r="T64" i="25" s="1"/>
  <c r="Z73" i="24"/>
  <c r="S66" i="25" s="1"/>
  <c r="Z77" i="24"/>
  <c r="S70" i="25" s="1"/>
  <c r="Z78" i="24"/>
  <c r="S71" i="25" s="1"/>
  <c r="Y79" i="24"/>
  <c r="T72" i="25" s="1"/>
  <c r="Z80" i="24"/>
  <c r="S73" i="25" s="1"/>
  <c r="Y81" i="24"/>
  <c r="T74" i="25" s="1"/>
  <c r="Z82" i="24"/>
  <c r="S75" i="25" s="1"/>
  <c r="Z89" i="24"/>
  <c r="S82" i="25" s="1"/>
  <c r="Z92" i="24"/>
  <c r="S85" i="25" s="1"/>
  <c r="Z96" i="24"/>
  <c r="S89" i="25" s="1"/>
  <c r="Z79" i="24"/>
  <c r="S72" i="25" s="1"/>
  <c r="Z81" i="24"/>
  <c r="S74" i="25" s="1"/>
  <c r="Y99" i="24"/>
  <c r="T92" i="25" s="1"/>
  <c r="Z29" i="24"/>
  <c r="S22" i="25" s="1"/>
  <c r="Z30" i="24"/>
  <c r="S23" i="25" s="1"/>
  <c r="Z40" i="24"/>
  <c r="S33" i="25" s="1"/>
  <c r="Z41" i="24"/>
  <c r="S34" i="25" s="1"/>
  <c r="Z52" i="24"/>
  <c r="S45" i="25" s="1"/>
  <c r="Z53" i="24"/>
  <c r="S46" i="25" s="1"/>
  <c r="Y59" i="24"/>
  <c r="T52" i="25" s="1"/>
  <c r="Y61" i="24"/>
  <c r="T54" i="25" s="1"/>
  <c r="Z86" i="24"/>
  <c r="S79" i="25" s="1"/>
  <c r="M4" i="24"/>
  <c r="Y9" i="24"/>
  <c r="T2" i="25" s="1"/>
  <c r="S10" i="24"/>
  <c r="P3" i="25" s="1"/>
  <c r="N11" i="24"/>
  <c r="L4" i="25" s="1"/>
  <c r="Y21" i="24"/>
  <c r="T14" i="25" s="1"/>
  <c r="Z32" i="24"/>
  <c r="S25" i="25" s="1"/>
  <c r="Z39" i="24"/>
  <c r="S32" i="25" s="1"/>
  <c r="Z48" i="24"/>
  <c r="S41" i="25" s="1"/>
  <c r="Z51" i="24"/>
  <c r="S44" i="25" s="1"/>
  <c r="Y65" i="24"/>
  <c r="T58" i="25" s="1"/>
  <c r="Y83" i="24"/>
  <c r="T76" i="25" s="1"/>
  <c r="R4" i="24"/>
  <c r="S2" i="25"/>
  <c r="Z21" i="24"/>
  <c r="S14" i="25" s="1"/>
  <c r="Z35" i="24"/>
  <c r="S28" i="25" s="1"/>
  <c r="Z36" i="24"/>
  <c r="S29" i="25" s="1"/>
  <c r="Z50" i="24"/>
  <c r="S43" i="25" s="1"/>
  <c r="Z65" i="24"/>
  <c r="S58" i="25" s="1"/>
  <c r="Z83" i="24"/>
  <c r="S76" i="25" s="1"/>
  <c r="Z56" i="24"/>
  <c r="S49" i="25" s="1"/>
  <c r="Y56" i="24"/>
  <c r="T49" i="25" s="1"/>
  <c r="Y64" i="24"/>
  <c r="T57" i="25" s="1"/>
  <c r="N113" i="24"/>
  <c r="N10" i="24"/>
  <c r="L3" i="25" s="1"/>
  <c r="Y10" i="24"/>
  <c r="T3" i="25" s="1"/>
  <c r="S11" i="24"/>
  <c r="P4" i="25" s="1"/>
  <c r="N12" i="24"/>
  <c r="L5" i="25" s="1"/>
  <c r="Y12" i="24"/>
  <c r="T5" i="25" s="1"/>
  <c r="S13" i="24"/>
  <c r="P6" i="25" s="1"/>
  <c r="Y14" i="24"/>
  <c r="T7" i="25" s="1"/>
  <c r="S15" i="24"/>
  <c r="P8" i="25" s="1"/>
  <c r="N16" i="24"/>
  <c r="L9" i="25" s="1"/>
  <c r="Y16" i="24"/>
  <c r="T9" i="25" s="1"/>
  <c r="Y18" i="24"/>
  <c r="T11" i="25" s="1"/>
  <c r="Y20" i="24"/>
  <c r="T13" i="25" s="1"/>
  <c r="Y22" i="24"/>
  <c r="T15" i="25" s="1"/>
  <c r="Y31" i="24"/>
  <c r="T24" i="25" s="1"/>
  <c r="Y37" i="24"/>
  <c r="T30" i="25" s="1"/>
  <c r="Z64" i="24"/>
  <c r="S57" i="25" s="1"/>
  <c r="Z10" i="24"/>
  <c r="S3" i="25" s="1"/>
  <c r="Z31" i="24"/>
  <c r="S24" i="25" s="1"/>
  <c r="Z37" i="24"/>
  <c r="S30" i="25" s="1"/>
  <c r="Z57" i="24"/>
  <c r="S50" i="25" s="1"/>
  <c r="Y57" i="24"/>
  <c r="T50" i="25" s="1"/>
  <c r="Z24" i="24"/>
  <c r="S17" i="25" s="1"/>
  <c r="Z26" i="24"/>
  <c r="S19" i="25" s="1"/>
  <c r="Z28" i="24"/>
  <c r="S21" i="25" s="1"/>
  <c r="Z60" i="24"/>
  <c r="S53" i="25" s="1"/>
  <c r="Y60" i="24"/>
  <c r="T53" i="25" s="1"/>
  <c r="Z58" i="24"/>
  <c r="S51" i="25" s="1"/>
  <c r="Z76" i="24"/>
  <c r="S69" i="25" s="1"/>
  <c r="Y100" i="24"/>
  <c r="Z100" i="24"/>
  <c r="S110" i="24"/>
  <c r="Y55" i="24"/>
  <c r="T48" i="25" s="1"/>
  <c r="Y72" i="24"/>
  <c r="T65" i="25" s="1"/>
  <c r="Y84" i="24"/>
  <c r="T77" i="25" s="1"/>
  <c r="Z84" i="24"/>
  <c r="S77" i="25" s="1"/>
  <c r="S112" i="24"/>
  <c r="S114" i="24"/>
  <c r="Y88" i="24"/>
  <c r="T81" i="25" s="1"/>
  <c r="Z88" i="24"/>
  <c r="S81" i="25" s="1"/>
  <c r="S104" i="24"/>
  <c r="S106" i="24"/>
  <c r="S108" i="24"/>
  <c r="N107" i="24"/>
  <c r="N109" i="24"/>
  <c r="Y90" i="24"/>
  <c r="T83" i="25" s="1"/>
  <c r="N105" i="24"/>
  <c r="N111" i="24"/>
  <c r="Z91" i="24"/>
  <c r="S84" i="25" s="1"/>
  <c r="Z93" i="24"/>
  <c r="S86" i="25" s="1"/>
  <c r="Z95" i="24"/>
  <c r="S88" i="25" s="1"/>
  <c r="Z97" i="24"/>
  <c r="S90" i="25" s="1"/>
  <c r="Z99" i="24"/>
  <c r="S92" i="25" s="1"/>
  <c r="Z104" i="24"/>
  <c r="Y104" i="24"/>
  <c r="Z106" i="24"/>
  <c r="Y106" i="24"/>
  <c r="Z108" i="24"/>
  <c r="Y108" i="24"/>
  <c r="Z110" i="24"/>
  <c r="Y110" i="24"/>
  <c r="Z112" i="24"/>
  <c r="Y112" i="24"/>
  <c r="Z114" i="24"/>
  <c r="Y114" i="24"/>
  <c r="N104" i="24"/>
  <c r="S105" i="24"/>
  <c r="N106" i="24"/>
  <c r="S107" i="24"/>
  <c r="N108" i="24"/>
  <c r="S109" i="24"/>
  <c r="N110" i="24"/>
  <c r="S111" i="24"/>
  <c r="N112" i="24"/>
  <c r="S113" i="24"/>
  <c r="N114" i="24"/>
  <c r="Z105" i="24"/>
  <c r="Y105" i="24"/>
  <c r="Z107" i="24"/>
  <c r="Y107" i="24"/>
  <c r="Z109" i="24"/>
  <c r="Y109" i="24"/>
  <c r="Z111" i="24"/>
  <c r="AB111" i="24" s="1"/>
  <c r="Y111" i="24"/>
  <c r="Z113" i="24"/>
  <c r="Y113" i="24"/>
  <c r="Z115" i="24"/>
  <c r="AB115" i="24" s="1"/>
  <c r="Y115" i="24"/>
  <c r="N115" i="24"/>
  <c r="S115" i="24"/>
  <c r="AK9" i="24" l="1"/>
  <c r="AH2" i="25" s="1"/>
  <c r="AQ9" i="24"/>
  <c r="AL89" i="23"/>
  <c r="AT89" i="23" s="1"/>
  <c r="W88" i="23"/>
  <c r="AJ88" i="23" s="1"/>
  <c r="V88" i="23"/>
  <c r="AX88" i="23"/>
  <c r="AS88" i="23"/>
  <c r="AB75" i="24"/>
  <c r="W68" i="25" s="1"/>
  <c r="AB52" i="24"/>
  <c r="W45" i="25" s="1"/>
  <c r="AB100" i="24"/>
  <c r="AD100" i="24" s="1"/>
  <c r="AB68" i="24"/>
  <c r="W61" i="25" s="1"/>
  <c r="AB110" i="24"/>
  <c r="AC110" i="24" s="1"/>
  <c r="AP110" i="24" s="1"/>
  <c r="AB14" i="24"/>
  <c r="W7" i="25" s="1"/>
  <c r="AB77" i="24"/>
  <c r="W70" i="25" s="1"/>
  <c r="O70" i="25"/>
  <c r="AB60" i="24"/>
  <c r="W53" i="25" s="1"/>
  <c r="O53" i="25"/>
  <c r="AB76" i="24"/>
  <c r="W69" i="25" s="1"/>
  <c r="O69" i="25"/>
  <c r="AF27" i="25"/>
  <c r="AQ34" i="24"/>
  <c r="AG27" i="25" s="1"/>
  <c r="AK12" i="24"/>
  <c r="AH5" i="25" s="1"/>
  <c r="AF5" i="25"/>
  <c r="AQ12" i="24"/>
  <c r="AG5" i="25" s="1"/>
  <c r="AF29" i="25"/>
  <c r="AQ36" i="24"/>
  <c r="AG29" i="25" s="1"/>
  <c r="AF45" i="25"/>
  <c r="AQ52" i="24"/>
  <c r="AG45" i="25" s="1"/>
  <c r="AF61" i="25"/>
  <c r="AQ68" i="24"/>
  <c r="AG61" i="25" s="1"/>
  <c r="AF77" i="25"/>
  <c r="AQ84" i="24"/>
  <c r="AG77" i="25" s="1"/>
  <c r="AB53" i="24"/>
  <c r="W46" i="25" s="1"/>
  <c r="O46" i="25"/>
  <c r="AB39" i="24"/>
  <c r="W32" i="25" s="1"/>
  <c r="O32" i="25"/>
  <c r="AB92" i="24"/>
  <c r="W85" i="25" s="1"/>
  <c r="O85" i="25"/>
  <c r="AB67" i="24"/>
  <c r="W60" i="25" s="1"/>
  <c r="O60" i="25"/>
  <c r="AB51" i="24"/>
  <c r="W44" i="25" s="1"/>
  <c r="O44" i="25"/>
  <c r="AB98" i="24"/>
  <c r="W91" i="25" s="1"/>
  <c r="AF9" i="25"/>
  <c r="AQ16" i="24"/>
  <c r="AG9" i="25" s="1"/>
  <c r="AK11" i="24"/>
  <c r="AH4" i="25" s="1"/>
  <c r="AF4" i="25"/>
  <c r="AQ11" i="24"/>
  <c r="AG4" i="25" s="1"/>
  <c r="AF32" i="25"/>
  <c r="AQ39" i="24"/>
  <c r="AG32" i="25" s="1"/>
  <c r="AF52" i="25"/>
  <c r="AQ59" i="24"/>
  <c r="AG52" i="25" s="1"/>
  <c r="AF68" i="25"/>
  <c r="AQ75" i="24"/>
  <c r="AG68" i="25" s="1"/>
  <c r="AF84" i="25"/>
  <c r="AQ91" i="24"/>
  <c r="AG84" i="25" s="1"/>
  <c r="AF34" i="25"/>
  <c r="AQ41" i="24"/>
  <c r="AG34" i="25" s="1"/>
  <c r="AF50" i="25"/>
  <c r="AQ57" i="24"/>
  <c r="AG50" i="25" s="1"/>
  <c r="AF66" i="25"/>
  <c r="AQ73" i="24"/>
  <c r="AG66" i="25" s="1"/>
  <c r="AF82" i="25"/>
  <c r="AQ89" i="24"/>
  <c r="AG82" i="25" s="1"/>
  <c r="AF63" i="25"/>
  <c r="AQ70" i="24"/>
  <c r="AG63" i="25" s="1"/>
  <c r="AF79" i="25"/>
  <c r="AQ86" i="24"/>
  <c r="AG79" i="25" s="1"/>
  <c r="AB50" i="24"/>
  <c r="W43" i="25" s="1"/>
  <c r="O43" i="25"/>
  <c r="AF10" i="25"/>
  <c r="AQ17" i="24"/>
  <c r="AG10" i="25" s="1"/>
  <c r="AF33" i="25"/>
  <c r="AQ40" i="24"/>
  <c r="AG33" i="25" s="1"/>
  <c r="AF81" i="25"/>
  <c r="AQ88" i="24"/>
  <c r="AG81" i="25" s="1"/>
  <c r="AB63" i="24"/>
  <c r="W56" i="25" s="1"/>
  <c r="O56" i="25"/>
  <c r="AB78" i="24"/>
  <c r="W71" i="25" s="1"/>
  <c r="AB113" i="24"/>
  <c r="AC113" i="24" s="1"/>
  <c r="AF36" i="25"/>
  <c r="AQ43" i="24"/>
  <c r="AG36" i="25" s="1"/>
  <c r="AF56" i="25"/>
  <c r="AQ63" i="24"/>
  <c r="AG56" i="25" s="1"/>
  <c r="AF72" i="25"/>
  <c r="AQ79" i="24"/>
  <c r="AG72" i="25" s="1"/>
  <c r="AF88" i="25"/>
  <c r="AQ95" i="24"/>
  <c r="AG88" i="25" s="1"/>
  <c r="AF38" i="25"/>
  <c r="AQ45" i="24"/>
  <c r="AG38" i="25" s="1"/>
  <c r="AF54" i="25"/>
  <c r="AQ61" i="24"/>
  <c r="AG54" i="25" s="1"/>
  <c r="AF70" i="25"/>
  <c r="AQ77" i="24"/>
  <c r="AG70" i="25" s="1"/>
  <c r="AF86" i="25"/>
  <c r="AQ93" i="24"/>
  <c r="AG86" i="25" s="1"/>
  <c r="AB33" i="24"/>
  <c r="W26" i="25" s="1"/>
  <c r="O26" i="25"/>
  <c r="AB55" i="24"/>
  <c r="W48" i="25" s="1"/>
  <c r="O48" i="25"/>
  <c r="AF83" i="25"/>
  <c r="AQ90" i="24"/>
  <c r="AG83" i="25" s="1"/>
  <c r="AF49" i="25"/>
  <c r="AQ56" i="24"/>
  <c r="AG49" i="25" s="1"/>
  <c r="AF65" i="25"/>
  <c r="AQ72" i="24"/>
  <c r="AG65" i="25" s="1"/>
  <c r="AB45" i="24"/>
  <c r="W38" i="25" s="1"/>
  <c r="AB72" i="24"/>
  <c r="W65" i="25" s="1"/>
  <c r="O65" i="25"/>
  <c r="AB99" i="24"/>
  <c r="W92" i="25" s="1"/>
  <c r="O92" i="25"/>
  <c r="AB49" i="24"/>
  <c r="W42" i="25" s="1"/>
  <c r="O42" i="25"/>
  <c r="AB66" i="24"/>
  <c r="W59" i="25" s="1"/>
  <c r="AB106" i="24"/>
  <c r="AC106" i="24" s="1"/>
  <c r="AP106" i="24" s="1"/>
  <c r="AB54" i="24"/>
  <c r="W47" i="25" s="1"/>
  <c r="O47" i="25"/>
  <c r="AB32" i="24"/>
  <c r="W25" i="25" s="1"/>
  <c r="O25" i="25"/>
  <c r="AB38" i="24"/>
  <c r="W31" i="25" s="1"/>
  <c r="AF35" i="25"/>
  <c r="AQ42" i="24"/>
  <c r="AG35" i="25" s="1"/>
  <c r="AF55" i="25"/>
  <c r="AQ62" i="24"/>
  <c r="AG55" i="25" s="1"/>
  <c r="AF71" i="25"/>
  <c r="AQ78" i="24"/>
  <c r="AG71" i="25" s="1"/>
  <c r="AF87" i="25"/>
  <c r="AQ94" i="24"/>
  <c r="AG87" i="25" s="1"/>
  <c r="AK13" i="24"/>
  <c r="AH6" i="25" s="1"/>
  <c r="AF6" i="25"/>
  <c r="AQ13" i="24"/>
  <c r="AG6" i="25" s="1"/>
  <c r="AF37" i="25"/>
  <c r="AQ44" i="24"/>
  <c r="AG37" i="25" s="1"/>
  <c r="AF53" i="25"/>
  <c r="AQ60" i="24"/>
  <c r="AG53" i="25" s="1"/>
  <c r="AF69" i="25"/>
  <c r="AQ76" i="24"/>
  <c r="AG69" i="25" s="1"/>
  <c r="AF85" i="25"/>
  <c r="AQ92" i="24"/>
  <c r="AG85" i="25" s="1"/>
  <c r="AF67" i="25"/>
  <c r="AQ74" i="24"/>
  <c r="AG67" i="25" s="1"/>
  <c r="AB81" i="24"/>
  <c r="W74" i="25" s="1"/>
  <c r="AB80" i="24"/>
  <c r="W73" i="25" s="1"/>
  <c r="O73" i="25"/>
  <c r="AB96" i="24"/>
  <c r="W89" i="25" s="1"/>
  <c r="O89" i="25"/>
  <c r="AB35" i="24"/>
  <c r="W28" i="25" s="1"/>
  <c r="O28" i="25"/>
  <c r="AB89" i="24"/>
  <c r="W82" i="25" s="1"/>
  <c r="AB57" i="24"/>
  <c r="W50" i="25" s="1"/>
  <c r="O50" i="25"/>
  <c r="AB108" i="24"/>
  <c r="AC108" i="24" s="1"/>
  <c r="AP108" i="24" s="1"/>
  <c r="AB65" i="24"/>
  <c r="W58" i="25" s="1"/>
  <c r="AB94" i="24"/>
  <c r="W87" i="25" s="1"/>
  <c r="O87" i="25"/>
  <c r="AB62" i="24"/>
  <c r="W55" i="25" s="1"/>
  <c r="O55" i="25"/>
  <c r="AF24" i="25"/>
  <c r="AQ31" i="24"/>
  <c r="AG24" i="25" s="1"/>
  <c r="AF40" i="25"/>
  <c r="AQ47" i="24"/>
  <c r="AG40" i="25" s="1"/>
  <c r="AF60" i="25"/>
  <c r="AQ67" i="24"/>
  <c r="AG60" i="25" s="1"/>
  <c r="AF76" i="25"/>
  <c r="AQ83" i="24"/>
  <c r="AG76" i="25" s="1"/>
  <c r="AQ99" i="24"/>
  <c r="AG92" i="25" s="1"/>
  <c r="AF92" i="25"/>
  <c r="AF26" i="25"/>
  <c r="AQ33" i="24"/>
  <c r="AG26" i="25" s="1"/>
  <c r="AF42" i="25"/>
  <c r="AQ49" i="24"/>
  <c r="AG42" i="25" s="1"/>
  <c r="AF58" i="25"/>
  <c r="AQ65" i="24"/>
  <c r="AG58" i="25" s="1"/>
  <c r="AF74" i="25"/>
  <c r="AQ81" i="24"/>
  <c r="AG74" i="25" s="1"/>
  <c r="AF90" i="25"/>
  <c r="AQ97" i="24"/>
  <c r="AG90" i="25" s="1"/>
  <c r="AF31" i="25"/>
  <c r="AQ38" i="24"/>
  <c r="AG31" i="25" s="1"/>
  <c r="AB88" i="24"/>
  <c r="W81" i="25" s="1"/>
  <c r="AB95" i="24"/>
  <c r="W88" i="25" s="1"/>
  <c r="AB90" i="24"/>
  <c r="W83" i="25" s="1"/>
  <c r="AB48" i="24"/>
  <c r="W41" i="25" s="1"/>
  <c r="O41" i="25"/>
  <c r="AF39" i="25"/>
  <c r="AQ46" i="24"/>
  <c r="AG39" i="25" s="1"/>
  <c r="AF59" i="25"/>
  <c r="AQ66" i="24"/>
  <c r="AG59" i="25" s="1"/>
  <c r="AF75" i="25"/>
  <c r="AQ82" i="24"/>
  <c r="AG75" i="25" s="1"/>
  <c r="AF91" i="25"/>
  <c r="AQ98" i="24"/>
  <c r="AG91" i="25" s="1"/>
  <c r="AF7" i="25"/>
  <c r="AQ14" i="24"/>
  <c r="AG7" i="25" s="1"/>
  <c r="AG2" i="25"/>
  <c r="AF2" i="25"/>
  <c r="AF25" i="25"/>
  <c r="AQ32" i="24"/>
  <c r="AG25" i="25" s="1"/>
  <c r="AF41" i="25"/>
  <c r="AQ48" i="24"/>
  <c r="AG41" i="25" s="1"/>
  <c r="AF57" i="25"/>
  <c r="AQ64" i="24"/>
  <c r="AG57" i="25" s="1"/>
  <c r="AF73" i="25"/>
  <c r="AQ80" i="24"/>
  <c r="AG73" i="25" s="1"/>
  <c r="AF89" i="25"/>
  <c r="AQ96" i="24"/>
  <c r="AG89" i="25" s="1"/>
  <c r="AF43" i="25"/>
  <c r="AQ50" i="24"/>
  <c r="AG43" i="25" s="1"/>
  <c r="AB56" i="24"/>
  <c r="W49" i="25" s="1"/>
  <c r="O49" i="25"/>
  <c r="AB83" i="24"/>
  <c r="W76" i="25" s="1"/>
  <c r="O76" i="25"/>
  <c r="AB69" i="24"/>
  <c r="W62" i="25" s="1"/>
  <c r="O62" i="25"/>
  <c r="AF51" i="25"/>
  <c r="AQ58" i="24"/>
  <c r="AG51" i="25" s="1"/>
  <c r="AB41" i="24"/>
  <c r="W34" i="25" s="1"/>
  <c r="O34" i="25"/>
  <c r="AB44" i="24"/>
  <c r="W37" i="25" s="1"/>
  <c r="AB71" i="24"/>
  <c r="W64" i="25" s="1"/>
  <c r="O64" i="25"/>
  <c r="AB47" i="24"/>
  <c r="W40" i="25" s="1"/>
  <c r="O40" i="25"/>
  <c r="AK10" i="24"/>
  <c r="AH3" i="25" s="1"/>
  <c r="AF3" i="25"/>
  <c r="AQ10" i="24"/>
  <c r="AG3" i="25" s="1"/>
  <c r="AF28" i="25"/>
  <c r="AQ35" i="24"/>
  <c r="AG28" i="25" s="1"/>
  <c r="AF44" i="25"/>
  <c r="AQ51" i="24"/>
  <c r="AG44" i="25" s="1"/>
  <c r="AF64" i="25"/>
  <c r="AQ71" i="24"/>
  <c r="AG64" i="25" s="1"/>
  <c r="AQ87" i="24"/>
  <c r="AG80" i="25" s="1"/>
  <c r="AF80" i="25"/>
  <c r="AF30" i="25"/>
  <c r="AQ37" i="24"/>
  <c r="AG30" i="25" s="1"/>
  <c r="AF46" i="25"/>
  <c r="AQ53" i="24"/>
  <c r="AG46" i="25" s="1"/>
  <c r="AF62" i="25"/>
  <c r="AQ69" i="24"/>
  <c r="AG62" i="25" s="1"/>
  <c r="AF8" i="25"/>
  <c r="AQ15" i="24"/>
  <c r="AG8" i="25" s="1"/>
  <c r="AB29" i="24"/>
  <c r="W22" i="25" s="1"/>
  <c r="AB27" i="24"/>
  <c r="W20" i="25" s="1"/>
  <c r="O20" i="25"/>
  <c r="AB22" i="24"/>
  <c r="W15" i="25" s="1"/>
  <c r="O15" i="25"/>
  <c r="AB21" i="24"/>
  <c r="W14" i="25" s="1"/>
  <c r="AB26" i="24"/>
  <c r="W19" i="25" s="1"/>
  <c r="AB20" i="24"/>
  <c r="W13" i="25" s="1"/>
  <c r="AK104" i="24"/>
  <c r="AC77" i="24"/>
  <c r="AC53" i="24"/>
  <c r="AD53" i="24"/>
  <c r="Z46" i="25" s="1"/>
  <c r="AD96" i="24"/>
  <c r="Z89" i="25" s="1"/>
  <c r="AC96" i="24"/>
  <c r="AC49" i="24"/>
  <c r="AC100" i="24"/>
  <c r="AP100" i="24" s="1"/>
  <c r="AD57" i="24"/>
  <c r="Z50" i="25" s="1"/>
  <c r="AC32" i="24"/>
  <c r="AC51" i="24"/>
  <c r="AD51" i="24"/>
  <c r="Z44" i="25" s="1"/>
  <c r="AD54" i="24"/>
  <c r="Z47" i="25" s="1"/>
  <c r="AC54" i="24"/>
  <c r="AC33" i="24"/>
  <c r="AD33" i="24"/>
  <c r="Z26" i="25" s="1"/>
  <c r="AC111" i="24"/>
  <c r="AC99" i="24"/>
  <c r="AD99" i="24"/>
  <c r="Z92" i="25" s="1"/>
  <c r="AC81" i="24"/>
  <c r="AD81" i="24"/>
  <c r="Z74" i="25" s="1"/>
  <c r="AC42" i="24"/>
  <c r="AD42" i="24"/>
  <c r="Z35" i="25" s="1"/>
  <c r="AB107" i="24"/>
  <c r="AB24" i="24"/>
  <c r="W17" i="25" s="1"/>
  <c r="AD106" i="24"/>
  <c r="AB28" i="24"/>
  <c r="W21" i="25" s="1"/>
  <c r="AB30" i="24"/>
  <c r="W23" i="25" s="1"/>
  <c r="AB93" i="24"/>
  <c r="W86" i="25" s="1"/>
  <c r="AB105" i="24"/>
  <c r="AB86" i="24"/>
  <c r="W79" i="25" s="1"/>
  <c r="AB112" i="24"/>
  <c r="AB114" i="24"/>
  <c r="AB79" i="24"/>
  <c r="W72" i="25" s="1"/>
  <c r="AB87" i="24"/>
  <c r="W80" i="25" s="1"/>
  <c r="AB31" i="24"/>
  <c r="W24" i="25" s="1"/>
  <c r="AB23" i="24"/>
  <c r="W16" i="25" s="1"/>
  <c r="AB11" i="24"/>
  <c r="W4" i="25" s="1"/>
  <c r="AC52" i="24"/>
  <c r="AD52" i="24"/>
  <c r="Z45" i="25" s="1"/>
  <c r="AC115" i="24"/>
  <c r="AB64" i="24"/>
  <c r="W57" i="25" s="1"/>
  <c r="AB37" i="24"/>
  <c r="W30" i="25" s="1"/>
  <c r="AB15" i="24"/>
  <c r="W8" i="25" s="1"/>
  <c r="AB104" i="24"/>
  <c r="AC104" i="24" s="1"/>
  <c r="AB17" i="24"/>
  <c r="W10" i="25" s="1"/>
  <c r="AB84" i="24"/>
  <c r="W77" i="25" s="1"/>
  <c r="AB85" i="24"/>
  <c r="W78" i="25" s="1"/>
  <c r="AB34" i="24"/>
  <c r="W27" i="25" s="1"/>
  <c r="AC94" i="24"/>
  <c r="AD94" i="24"/>
  <c r="Z87" i="25" s="1"/>
  <c r="AB109" i="24"/>
  <c r="AB36" i="24"/>
  <c r="W29" i="25" s="1"/>
  <c r="AB61" i="24"/>
  <c r="W54" i="25" s="1"/>
  <c r="AB91" i="24"/>
  <c r="W84" i="25" s="1"/>
  <c r="AB10" i="24"/>
  <c r="W3" i="25" s="1"/>
  <c r="AC68" i="24"/>
  <c r="AD68" i="24"/>
  <c r="Z61" i="25" s="1"/>
  <c r="AB43" i="24"/>
  <c r="W36" i="25" s="1"/>
  <c r="AD110" i="24"/>
  <c r="AC55" i="24"/>
  <c r="AB46" i="24"/>
  <c r="W39" i="25" s="1"/>
  <c r="AB40" i="24"/>
  <c r="W33" i="25" s="1"/>
  <c r="AB25" i="24"/>
  <c r="W18" i="25" s="1"/>
  <c r="AB12" i="24"/>
  <c r="W5" i="25" s="1"/>
  <c r="AB59" i="24"/>
  <c r="W52" i="25" s="1"/>
  <c r="AB13" i="24"/>
  <c r="W6" i="25" s="1"/>
  <c r="AB97" i="24"/>
  <c r="W90" i="25" s="1"/>
  <c r="AB9" i="24"/>
  <c r="W2" i="25" s="1"/>
  <c r="O2" i="25"/>
  <c r="AC75" i="24"/>
  <c r="AD75" i="24"/>
  <c r="Z68" i="25" s="1"/>
  <c r="AB16" i="24"/>
  <c r="W9" i="25" s="1"/>
  <c r="AC65" i="24"/>
  <c r="AD65" i="24"/>
  <c r="Z58" i="25" s="1"/>
  <c r="AD62" i="24"/>
  <c r="Z55" i="25" s="1"/>
  <c r="AB82" i="24"/>
  <c r="W75" i="25" s="1"/>
  <c r="AB73" i="24"/>
  <c r="W66" i="25" s="1"/>
  <c r="AC67" i="24"/>
  <c r="AC90" i="24"/>
  <c r="AB58" i="24"/>
  <c r="W51" i="25" s="1"/>
  <c r="AB18" i="24"/>
  <c r="W11" i="25" s="1"/>
  <c r="AB19" i="24"/>
  <c r="W12" i="25" s="1"/>
  <c r="AB70" i="24"/>
  <c r="W63" i="25" s="1"/>
  <c r="AB74" i="24"/>
  <c r="W67" i="25" s="1"/>
  <c r="S4" i="24"/>
  <c r="AJ4" i="24"/>
  <c r="Y4" i="24"/>
  <c r="N4" i="24"/>
  <c r="AK8" i="24" l="1"/>
  <c r="AD76" i="24"/>
  <c r="Z69" i="25" s="1"/>
  <c r="AD88" i="24"/>
  <c r="Z81" i="25" s="1"/>
  <c r="AC47" i="24"/>
  <c r="AP47" i="24" s="1"/>
  <c r="Y40" i="25" s="1"/>
  <c r="AD90" i="24"/>
  <c r="Z83" i="25" s="1"/>
  <c r="AC76" i="24"/>
  <c r="AP76" i="24" s="1"/>
  <c r="Y69" i="25" s="1"/>
  <c r="AD45" i="24"/>
  <c r="Z38" i="25" s="1"/>
  <c r="AC88" i="24"/>
  <c r="AD60" i="24"/>
  <c r="Z53" i="25" s="1"/>
  <c r="AD32" i="24"/>
  <c r="Z25" i="25" s="1"/>
  <c r="AD77" i="24"/>
  <c r="Z70" i="25" s="1"/>
  <c r="AC62" i="24"/>
  <c r="X55" i="25" s="1"/>
  <c r="AC57" i="24"/>
  <c r="AP57" i="24" s="1"/>
  <c r="Y50" i="25" s="1"/>
  <c r="AD66" i="24"/>
  <c r="Z59" i="25" s="1"/>
  <c r="AC72" i="24"/>
  <c r="AP72" i="24" s="1"/>
  <c r="Y65" i="25" s="1"/>
  <c r="AC66" i="24"/>
  <c r="AP66" i="24" s="1"/>
  <c r="Y59" i="25" s="1"/>
  <c r="AD47" i="24"/>
  <c r="Z40" i="25" s="1"/>
  <c r="AD72" i="24"/>
  <c r="Z65" i="25" s="1"/>
  <c r="AK88" i="23"/>
  <c r="AC71" i="24"/>
  <c r="X64" i="25" s="1"/>
  <c r="AD63" i="24"/>
  <c r="Z56" i="25" s="1"/>
  <c r="AD67" i="24"/>
  <c r="Z60" i="25" s="1"/>
  <c r="AC48" i="24"/>
  <c r="X41" i="25" s="1"/>
  <c r="AC95" i="24"/>
  <c r="AD92" i="24"/>
  <c r="Z85" i="25" s="1"/>
  <c r="AD80" i="24"/>
  <c r="Z73" i="25" s="1"/>
  <c r="AD78" i="24"/>
  <c r="Z71" i="25" s="1"/>
  <c r="AD48" i="24"/>
  <c r="Z41" i="25" s="1"/>
  <c r="AC80" i="24"/>
  <c r="X73" i="25" s="1"/>
  <c r="AC78" i="24"/>
  <c r="X71" i="25" s="1"/>
  <c r="AD41" i="24"/>
  <c r="Z34" i="25" s="1"/>
  <c r="AD38" i="24"/>
  <c r="Z31" i="25" s="1"/>
  <c r="AD56" i="24"/>
  <c r="Z49" i="25" s="1"/>
  <c r="AC41" i="24"/>
  <c r="X34" i="25" s="1"/>
  <c r="AC38" i="24"/>
  <c r="X31" i="25" s="1"/>
  <c r="AD108" i="24"/>
  <c r="AC60" i="24"/>
  <c r="X53" i="25" s="1"/>
  <c r="AD71" i="24"/>
  <c r="Z64" i="25" s="1"/>
  <c r="AD49" i="24"/>
  <c r="Z42" i="25" s="1"/>
  <c r="AD14" i="24"/>
  <c r="Z7" i="25" s="1"/>
  <c r="AC14" i="24"/>
  <c r="AP14" i="24" s="1"/>
  <c r="Y7" i="25" s="1"/>
  <c r="AC45" i="24"/>
  <c r="AD115" i="24"/>
  <c r="AP115" i="24"/>
  <c r="X35" i="25"/>
  <c r="AP42" i="24"/>
  <c r="Y35" i="25" s="1"/>
  <c r="X92" i="25"/>
  <c r="AP99" i="24"/>
  <c r="Y92" i="25" s="1"/>
  <c r="AC63" i="24"/>
  <c r="X70" i="25"/>
  <c r="AP77" i="24"/>
  <c r="Y70" i="25" s="1"/>
  <c r="X68" i="25"/>
  <c r="AP75" i="24"/>
  <c r="Y68" i="25" s="1"/>
  <c r="X45" i="25"/>
  <c r="AP52" i="24"/>
  <c r="Y45" i="25" s="1"/>
  <c r="AC21" i="24"/>
  <c r="X74" i="25"/>
  <c r="AP81" i="24"/>
  <c r="Y74" i="25" s="1"/>
  <c r="X44" i="25"/>
  <c r="AP51" i="24"/>
  <c r="Y44" i="25" s="1"/>
  <c r="AC92" i="24"/>
  <c r="AC69" i="24"/>
  <c r="X25" i="25"/>
  <c r="AP32" i="24"/>
  <c r="Y25" i="25" s="1"/>
  <c r="AP62" i="24"/>
  <c r="Y55" i="25" s="1"/>
  <c r="AD111" i="24"/>
  <c r="AP111" i="24"/>
  <c r="AD69" i="24"/>
  <c r="Z62" i="25" s="1"/>
  <c r="X69" i="25"/>
  <c r="X81" i="25"/>
  <c r="AP88" i="24"/>
  <c r="Y81" i="25" s="1"/>
  <c r="AD104" i="24"/>
  <c r="AP104" i="24"/>
  <c r="AD44" i="24"/>
  <c r="Z37" i="25" s="1"/>
  <c r="X26" i="25"/>
  <c r="AP33" i="24"/>
  <c r="Y26" i="25" s="1"/>
  <c r="AD83" i="24"/>
  <c r="Z76" i="25" s="1"/>
  <c r="X89" i="25"/>
  <c r="AP96" i="24"/>
  <c r="Y89" i="25" s="1"/>
  <c r="X47" i="25"/>
  <c r="AP54" i="24"/>
  <c r="Y47" i="25" s="1"/>
  <c r="X83" i="25"/>
  <c r="AP90" i="24"/>
  <c r="Y83" i="25" s="1"/>
  <c r="X58" i="25"/>
  <c r="AP65" i="24"/>
  <c r="Y58" i="25" s="1"/>
  <c r="AD98" i="24"/>
  <c r="Z91" i="25" s="1"/>
  <c r="X59" i="25"/>
  <c r="X40" i="25"/>
  <c r="X88" i="25"/>
  <c r="AP95" i="24"/>
  <c r="Y88" i="25" s="1"/>
  <c r="AC44" i="24"/>
  <c r="AP48" i="24"/>
  <c r="Y41" i="25" s="1"/>
  <c r="AC83" i="24"/>
  <c r="X42" i="25"/>
  <c r="AP49" i="24"/>
  <c r="Y42" i="25" s="1"/>
  <c r="X60" i="25"/>
  <c r="AP67" i="24"/>
  <c r="Y60" i="25" s="1"/>
  <c r="AC98" i="24"/>
  <c r="AD89" i="24"/>
  <c r="Z82" i="25" s="1"/>
  <c r="AD50" i="24"/>
  <c r="Z43" i="25" s="1"/>
  <c r="AC56" i="24"/>
  <c r="AD39" i="24"/>
  <c r="Z32" i="25" s="1"/>
  <c r="AD35" i="24"/>
  <c r="Z28" i="25" s="1"/>
  <c r="X48" i="25"/>
  <c r="AP55" i="24"/>
  <c r="Y48" i="25" s="1"/>
  <c r="X61" i="25"/>
  <c r="AP68" i="24"/>
  <c r="Y61" i="25" s="1"/>
  <c r="X65" i="25"/>
  <c r="AD95" i="24"/>
  <c r="Z88" i="25" s="1"/>
  <c r="AP78" i="24"/>
  <c r="Y71" i="25" s="1"/>
  <c r="AD55" i="24"/>
  <c r="Z48" i="25" s="1"/>
  <c r="X87" i="25"/>
  <c r="AP94" i="24"/>
  <c r="Y87" i="25" s="1"/>
  <c r="AC89" i="24"/>
  <c r="AD113" i="24"/>
  <c r="AP113" i="24"/>
  <c r="AC50" i="24"/>
  <c r="AC39" i="24"/>
  <c r="X46" i="25"/>
  <c r="AP53" i="24"/>
  <c r="Y46" i="25" s="1"/>
  <c r="AC35" i="24"/>
  <c r="AD29" i="24"/>
  <c r="Z22" i="25" s="1"/>
  <c r="AC26" i="24"/>
  <c r="AP26" i="24" s="1"/>
  <c r="Y19" i="25" s="1"/>
  <c r="AC29" i="24"/>
  <c r="X22" i="25" s="1"/>
  <c r="AC27" i="24"/>
  <c r="AP27" i="24" s="1"/>
  <c r="Y20" i="25" s="1"/>
  <c r="AD21" i="24"/>
  <c r="Z14" i="25" s="1"/>
  <c r="AD27" i="24"/>
  <c r="Z20" i="25" s="1"/>
  <c r="AD26" i="24"/>
  <c r="Z19" i="25" s="1"/>
  <c r="AD22" i="24"/>
  <c r="Z15" i="25" s="1"/>
  <c r="AC22" i="24"/>
  <c r="AP22" i="24" s="1"/>
  <c r="Y15" i="25" s="1"/>
  <c r="X14" i="25"/>
  <c r="AP21" i="24"/>
  <c r="Y14" i="25" s="1"/>
  <c r="AC20" i="24"/>
  <c r="AD20" i="24" s="1"/>
  <c r="Z13" i="25" s="1"/>
  <c r="AC61" i="24"/>
  <c r="AD61" i="24"/>
  <c r="Z54" i="25" s="1"/>
  <c r="AC105" i="24"/>
  <c r="AP105" i="24" s="1"/>
  <c r="AD74" i="24"/>
  <c r="Z67" i="25" s="1"/>
  <c r="AC74" i="24"/>
  <c r="AC19" i="24"/>
  <c r="AD19" i="24" s="1"/>
  <c r="Z12" i="25" s="1"/>
  <c r="AC58" i="24"/>
  <c r="AD58" i="24"/>
  <c r="Z51" i="25" s="1"/>
  <c r="AC73" i="24"/>
  <c r="AD73" i="24"/>
  <c r="Z66" i="25" s="1"/>
  <c r="AC59" i="24"/>
  <c r="AD59" i="24"/>
  <c r="Z52" i="25" s="1"/>
  <c r="AC40" i="24"/>
  <c r="AD40" i="24"/>
  <c r="Z33" i="25" s="1"/>
  <c r="AC17" i="24"/>
  <c r="AD17" i="24"/>
  <c r="Z10" i="25" s="1"/>
  <c r="AC15" i="24"/>
  <c r="AC87" i="24"/>
  <c r="AD87" i="24"/>
  <c r="Z80" i="25" s="1"/>
  <c r="AC13" i="24"/>
  <c r="AC16" i="24"/>
  <c r="AC25" i="24"/>
  <c r="AD25" i="24"/>
  <c r="Z18" i="25" s="1"/>
  <c r="AC46" i="24"/>
  <c r="AD46" i="24"/>
  <c r="Z39" i="25" s="1"/>
  <c r="AC34" i="24"/>
  <c r="AD34" i="24"/>
  <c r="Z27" i="25" s="1"/>
  <c r="AC79" i="24"/>
  <c r="AD79" i="24"/>
  <c r="Z72" i="25" s="1"/>
  <c r="AD24" i="24"/>
  <c r="Z17" i="25" s="1"/>
  <c r="AC24" i="24"/>
  <c r="AC43" i="24"/>
  <c r="AD43" i="24"/>
  <c r="Z36" i="25" s="1"/>
  <c r="AD36" i="24"/>
  <c r="Z29" i="25" s="1"/>
  <c r="AC36" i="24"/>
  <c r="AC85" i="24"/>
  <c r="AD85" i="24"/>
  <c r="Z78" i="25" s="1"/>
  <c r="AC37" i="24"/>
  <c r="AD37" i="24"/>
  <c r="Z30" i="25" s="1"/>
  <c r="AC23" i="24"/>
  <c r="AD23" i="24"/>
  <c r="Z16" i="25" s="1"/>
  <c r="AC114" i="24"/>
  <c r="AC93" i="24"/>
  <c r="AD93" i="24"/>
  <c r="Z86" i="25" s="1"/>
  <c r="AC107" i="24"/>
  <c r="AP107" i="24" s="1"/>
  <c r="AC70" i="24"/>
  <c r="AD70" i="24"/>
  <c r="Z63" i="25" s="1"/>
  <c r="AC82" i="24"/>
  <c r="AD82" i="24"/>
  <c r="Z75" i="25" s="1"/>
  <c r="AC18" i="24"/>
  <c r="AD18" i="24"/>
  <c r="Z11" i="25" s="1"/>
  <c r="AC97" i="24"/>
  <c r="AD97" i="24"/>
  <c r="Z90" i="25" s="1"/>
  <c r="AC12" i="24"/>
  <c r="AC10" i="24"/>
  <c r="AC109" i="24"/>
  <c r="AP109" i="24" s="1"/>
  <c r="AD84" i="24"/>
  <c r="Z77" i="25" s="1"/>
  <c r="AC84" i="24"/>
  <c r="AC64" i="24"/>
  <c r="AD64" i="24"/>
  <c r="Z57" i="25" s="1"/>
  <c r="AC11" i="24"/>
  <c r="AC31" i="24"/>
  <c r="AD31" i="24"/>
  <c r="Z24" i="25" s="1"/>
  <c r="AC112" i="24"/>
  <c r="AC30" i="24"/>
  <c r="AD30" i="24"/>
  <c r="Z23" i="25" s="1"/>
  <c r="AC91" i="24"/>
  <c r="AD91" i="24"/>
  <c r="Z84" i="25" s="1"/>
  <c r="AC86" i="24"/>
  <c r="AD86" i="24"/>
  <c r="Z79" i="25" s="1"/>
  <c r="AD28" i="24"/>
  <c r="Z21" i="25" s="1"/>
  <c r="AC28" i="24"/>
  <c r="AB4" i="24"/>
  <c r="AC9" i="24"/>
  <c r="AP9" i="24" s="1"/>
  <c r="AP41" i="24" l="1"/>
  <c r="Y34" i="25" s="1"/>
  <c r="X50" i="25"/>
  <c r="AL88" i="23"/>
  <c r="AT88" i="23" s="1"/>
  <c r="BA88" i="23"/>
  <c r="AP71" i="24"/>
  <c r="Y64" i="25" s="1"/>
  <c r="AP60" i="24"/>
  <c r="Y53" i="25" s="1"/>
  <c r="AP80" i="24"/>
  <c r="Y73" i="25" s="1"/>
  <c r="AP38" i="24"/>
  <c r="Y31" i="25" s="1"/>
  <c r="AD105" i="24"/>
  <c r="X7" i="25"/>
  <c r="X6" i="25"/>
  <c r="AP13" i="24"/>
  <c r="Y6" i="25" s="1"/>
  <c r="X56" i="25"/>
  <c r="AP63" i="24"/>
  <c r="Y56" i="25" s="1"/>
  <c r="X84" i="25"/>
  <c r="AP91" i="24"/>
  <c r="Y84" i="25" s="1"/>
  <c r="X57" i="25"/>
  <c r="AP64" i="24"/>
  <c r="Y57" i="25" s="1"/>
  <c r="X86" i="25"/>
  <c r="AP93" i="24"/>
  <c r="Y86" i="25" s="1"/>
  <c r="X29" i="25"/>
  <c r="AP36" i="24"/>
  <c r="Y29" i="25" s="1"/>
  <c r="X52" i="25"/>
  <c r="AP59" i="24"/>
  <c r="Y52" i="25" s="1"/>
  <c r="X49" i="25"/>
  <c r="AP56" i="24"/>
  <c r="Y49" i="25" s="1"/>
  <c r="X62" i="25"/>
  <c r="AP69" i="24"/>
  <c r="Y62" i="25" s="1"/>
  <c r="X72" i="25"/>
  <c r="AP79" i="24"/>
  <c r="Y72" i="25" s="1"/>
  <c r="X37" i="25"/>
  <c r="AP44" i="24"/>
  <c r="Y37" i="25" s="1"/>
  <c r="AD114" i="24"/>
  <c r="AP114" i="24"/>
  <c r="X82" i="25"/>
  <c r="AP89" i="24"/>
  <c r="Y82" i="25" s="1"/>
  <c r="X8" i="25"/>
  <c r="AP15" i="24"/>
  <c r="Y8" i="25" s="1"/>
  <c r="X66" i="25"/>
  <c r="AP73" i="24"/>
  <c r="Y66" i="25" s="1"/>
  <c r="X28" i="25"/>
  <c r="AP35" i="24"/>
  <c r="Y28" i="25" s="1"/>
  <c r="X91" i="25"/>
  <c r="AP98" i="24"/>
  <c r="Y91" i="25" s="1"/>
  <c r="AD112" i="24"/>
  <c r="AP112" i="24"/>
  <c r="AP82" i="24"/>
  <c r="Y75" i="25" s="1"/>
  <c r="X75" i="25"/>
  <c r="X36" i="25"/>
  <c r="AP43" i="24"/>
  <c r="Y36" i="25" s="1"/>
  <c r="X39" i="25"/>
  <c r="AP46" i="24"/>
  <c r="Y39" i="25" s="1"/>
  <c r="X54" i="25"/>
  <c r="AP61" i="24"/>
  <c r="Y54" i="25" s="1"/>
  <c r="X78" i="25"/>
  <c r="AP85" i="24"/>
  <c r="Y78" i="25" s="1"/>
  <c r="X80" i="25"/>
  <c r="AP87" i="24"/>
  <c r="Y80" i="25" s="1"/>
  <c r="X3" i="25"/>
  <c r="AP10" i="24"/>
  <c r="Y3" i="25" s="1"/>
  <c r="X10" i="25"/>
  <c r="AP17" i="24"/>
  <c r="Y10" i="25" s="1"/>
  <c r="X51" i="25"/>
  <c r="AP58" i="24"/>
  <c r="Y51" i="25" s="1"/>
  <c r="X76" i="25"/>
  <c r="AP83" i="24"/>
  <c r="Y76" i="25" s="1"/>
  <c r="X77" i="25"/>
  <c r="AP84" i="24"/>
  <c r="Y77" i="25" s="1"/>
  <c r="X27" i="25"/>
  <c r="AP34" i="24"/>
  <c r="Y27" i="25" s="1"/>
  <c r="X85" i="25"/>
  <c r="AP92" i="24"/>
  <c r="Y85" i="25" s="1"/>
  <c r="X24" i="25"/>
  <c r="AP31" i="24"/>
  <c r="Y24" i="25" s="1"/>
  <c r="X5" i="25"/>
  <c r="AP12" i="24"/>
  <c r="Y5" i="25" s="1"/>
  <c r="X63" i="25"/>
  <c r="AP70" i="24"/>
  <c r="Y63" i="25" s="1"/>
  <c r="X30" i="25"/>
  <c r="AP37" i="24"/>
  <c r="Y30" i="25" s="1"/>
  <c r="X19" i="25"/>
  <c r="X32" i="25"/>
  <c r="AP39" i="24"/>
  <c r="Y32" i="25" s="1"/>
  <c r="X90" i="25"/>
  <c r="AP97" i="24"/>
  <c r="Y90" i="25" s="1"/>
  <c r="X79" i="25"/>
  <c r="AP86" i="24"/>
  <c r="Y79" i="25" s="1"/>
  <c r="X4" i="25"/>
  <c r="AP11" i="24"/>
  <c r="Y4" i="25" s="1"/>
  <c r="X9" i="25"/>
  <c r="AP16" i="24"/>
  <c r="Y9" i="25" s="1"/>
  <c r="X33" i="25"/>
  <c r="AP40" i="24"/>
  <c r="Y33" i="25" s="1"/>
  <c r="AP74" i="24"/>
  <c r="Y67" i="25" s="1"/>
  <c r="X67" i="25"/>
  <c r="X43" i="25"/>
  <c r="AP50" i="24"/>
  <c r="Y43" i="25" s="1"/>
  <c r="X38" i="25"/>
  <c r="AP45" i="24"/>
  <c r="Y38" i="25" s="1"/>
  <c r="X20" i="25"/>
  <c r="X23" i="25"/>
  <c r="AP30" i="24"/>
  <c r="Y23" i="25" s="1"/>
  <c r="AP29" i="24"/>
  <c r="Y22" i="25" s="1"/>
  <c r="X15" i="25"/>
  <c r="AP19" i="24"/>
  <c r="Y12" i="25" s="1"/>
  <c r="X12" i="25"/>
  <c r="X16" i="25"/>
  <c r="AP23" i="24"/>
  <c r="Y16" i="25" s="1"/>
  <c r="AP25" i="24"/>
  <c r="Y18" i="25" s="1"/>
  <c r="X18" i="25"/>
  <c r="AP20" i="24"/>
  <c r="Y13" i="25" s="1"/>
  <c r="X13" i="25"/>
  <c r="AP28" i="24"/>
  <c r="Y21" i="25" s="1"/>
  <c r="X21" i="25"/>
  <c r="X11" i="25"/>
  <c r="AP18" i="24"/>
  <c r="Y11" i="25" s="1"/>
  <c r="X17" i="25"/>
  <c r="AP24" i="24"/>
  <c r="Y17" i="25" s="1"/>
  <c r="AD109" i="24"/>
  <c r="AD107" i="24"/>
  <c r="AD16" i="24"/>
  <c r="Z9" i="25" s="1"/>
  <c r="AD10" i="24"/>
  <c r="Z3" i="25" s="1"/>
  <c r="AD15" i="24"/>
  <c r="Z8" i="25" s="1"/>
  <c r="AD12" i="24"/>
  <c r="Z5" i="25" s="1"/>
  <c r="AD13" i="24"/>
  <c r="Z6" i="25" s="1"/>
  <c r="X2" i="25"/>
  <c r="Y2" i="25"/>
  <c r="AD11" i="24"/>
  <c r="Z4" i="25" s="1"/>
  <c r="AC4" i="24"/>
  <c r="AD9" i="24"/>
  <c r="AD8" i="24" l="1"/>
  <c r="Z2" i="25"/>
  <c r="BB104" i="23"/>
  <c r="AQ107" i="23"/>
  <c r="AR107" i="23" s="1"/>
  <c r="BB107" i="23" s="1"/>
  <c r="AQ108" i="23"/>
  <c r="AR108" i="23" s="1"/>
  <c r="AQ109" i="23"/>
  <c r="AR109" i="23" s="1"/>
  <c r="BB109" i="23" s="1"/>
  <c r="AQ110" i="23"/>
  <c r="AR110" i="23" s="1"/>
  <c r="BB110" i="23" s="1"/>
  <c r="AQ111" i="23"/>
  <c r="AR111" i="23" s="1"/>
  <c r="BB111" i="23" s="1"/>
  <c r="AQ112" i="23"/>
  <c r="AR112" i="23" s="1"/>
  <c r="BB112" i="23" s="1"/>
  <c r="AQ113" i="23"/>
  <c r="AR113" i="23" s="1"/>
  <c r="BB113" i="23" s="1"/>
  <c r="AQ114" i="23"/>
  <c r="AR114" i="23" s="1"/>
  <c r="BB114" i="23" s="1"/>
  <c r="AQ115" i="23"/>
  <c r="AR115" i="23" s="1"/>
  <c r="BB115" i="23" s="1"/>
  <c r="AQ116" i="23"/>
  <c r="AR116" i="23" s="1"/>
  <c r="BB116" i="23" s="1"/>
  <c r="AQ117" i="23"/>
  <c r="AR117" i="23" s="1"/>
  <c r="BB117" i="23" s="1"/>
  <c r="AQ106" i="23"/>
  <c r="AR106" i="23" s="1"/>
  <c r="AQ10" i="23"/>
  <c r="AR10" i="23" s="1"/>
  <c r="BB10" i="23" s="1"/>
  <c r="AQ11" i="23"/>
  <c r="AQ12" i="23"/>
  <c r="AR12" i="23" s="1"/>
  <c r="BB12" i="23" s="1"/>
  <c r="AQ13" i="23"/>
  <c r="AR13" i="23" s="1"/>
  <c r="AQ14" i="23"/>
  <c r="AR14" i="23" s="1"/>
  <c r="BB14" i="23" s="1"/>
  <c r="AQ15" i="23"/>
  <c r="AQ16" i="23"/>
  <c r="AR16" i="23" s="1"/>
  <c r="BB16" i="23" s="1"/>
  <c r="AQ17" i="23"/>
  <c r="AR17" i="23" s="1"/>
  <c r="BB17" i="23" s="1"/>
  <c r="AQ18" i="23"/>
  <c r="AR18" i="23" s="1"/>
  <c r="BB18" i="23" s="1"/>
  <c r="AQ19" i="23"/>
  <c r="AR19" i="23" s="1"/>
  <c r="BB19" i="23" s="1"/>
  <c r="AQ20" i="23"/>
  <c r="AR20" i="23" s="1"/>
  <c r="BB20" i="23" s="1"/>
  <c r="AQ21" i="23"/>
  <c r="AR21" i="23" s="1"/>
  <c r="BB21" i="23" s="1"/>
  <c r="AQ22" i="23"/>
  <c r="AR22" i="23" s="1"/>
  <c r="BB22" i="23" s="1"/>
  <c r="AQ23" i="23"/>
  <c r="AR23" i="23" s="1"/>
  <c r="BB23" i="23" s="1"/>
  <c r="AQ24" i="23"/>
  <c r="AR24" i="23" s="1"/>
  <c r="BB24" i="23" s="1"/>
  <c r="AQ25" i="23"/>
  <c r="AR25" i="23" s="1"/>
  <c r="BB25" i="23" s="1"/>
  <c r="AQ26" i="23"/>
  <c r="AR26" i="23" s="1"/>
  <c r="BB26" i="23" s="1"/>
  <c r="AQ27" i="23"/>
  <c r="AQ28" i="23"/>
  <c r="AR28" i="23" s="1"/>
  <c r="BB28" i="23" s="1"/>
  <c r="AQ29" i="23"/>
  <c r="AR29" i="23" s="1"/>
  <c r="BB29" i="23" s="1"/>
  <c r="AQ30" i="23"/>
  <c r="AR30" i="23" s="1"/>
  <c r="BB30" i="23" s="1"/>
  <c r="AQ31" i="23"/>
  <c r="AQ32" i="23"/>
  <c r="AR32" i="23" s="1"/>
  <c r="BB32" i="23" s="1"/>
  <c r="AQ33" i="23"/>
  <c r="AR33" i="23" s="1"/>
  <c r="BB33" i="23" s="1"/>
  <c r="AQ34" i="23"/>
  <c r="AR34" i="23" s="1"/>
  <c r="BB34" i="23" s="1"/>
  <c r="AQ35" i="23"/>
  <c r="AR35" i="23" s="1"/>
  <c r="BB35" i="23" s="1"/>
  <c r="AQ36" i="23"/>
  <c r="AR36" i="23" s="1"/>
  <c r="BB36" i="23" s="1"/>
  <c r="AQ37" i="23"/>
  <c r="AR37" i="23" s="1"/>
  <c r="BB37" i="23" s="1"/>
  <c r="AQ38" i="23"/>
  <c r="AR38" i="23" s="1"/>
  <c r="BB38" i="23" s="1"/>
  <c r="AQ39" i="23"/>
  <c r="AR39" i="23" s="1"/>
  <c r="BB39" i="23" s="1"/>
  <c r="AQ40" i="23"/>
  <c r="AR40" i="23" s="1"/>
  <c r="BB40" i="23" s="1"/>
  <c r="AQ41" i="23"/>
  <c r="AR41" i="23" s="1"/>
  <c r="BB41" i="23" s="1"/>
  <c r="AQ42" i="23"/>
  <c r="AR42" i="23" s="1"/>
  <c r="BB42" i="23" s="1"/>
  <c r="AQ43" i="23"/>
  <c r="AQ44" i="23"/>
  <c r="AR44" i="23" s="1"/>
  <c r="BB44" i="23" s="1"/>
  <c r="AQ45" i="23"/>
  <c r="AR45" i="23" s="1"/>
  <c r="BB45" i="23" s="1"/>
  <c r="AQ46" i="23"/>
  <c r="AR46" i="23" s="1"/>
  <c r="BB46" i="23" s="1"/>
  <c r="AQ47" i="23"/>
  <c r="AQ48" i="23"/>
  <c r="AR48" i="23" s="1"/>
  <c r="BB48" i="23" s="1"/>
  <c r="AQ49" i="23"/>
  <c r="AR49" i="23" s="1"/>
  <c r="BB49" i="23" s="1"/>
  <c r="AQ50" i="23"/>
  <c r="AR50" i="23" s="1"/>
  <c r="BB50" i="23" s="1"/>
  <c r="AQ51" i="23"/>
  <c r="AR51" i="23" s="1"/>
  <c r="BB51" i="23" s="1"/>
  <c r="AQ52" i="23"/>
  <c r="AR52" i="23" s="1"/>
  <c r="BB52" i="23" s="1"/>
  <c r="AQ53" i="23"/>
  <c r="AR53" i="23" s="1"/>
  <c r="BB53" i="23" s="1"/>
  <c r="AQ54" i="23"/>
  <c r="AR54" i="23" s="1"/>
  <c r="BB54" i="23" s="1"/>
  <c r="AQ55" i="23"/>
  <c r="AR55" i="23" s="1"/>
  <c r="BB55" i="23" s="1"/>
  <c r="AQ56" i="23"/>
  <c r="AR56" i="23" s="1"/>
  <c r="BB56" i="23" s="1"/>
  <c r="AQ57" i="23"/>
  <c r="AR57" i="23" s="1"/>
  <c r="BB57" i="23" s="1"/>
  <c r="AQ58" i="23"/>
  <c r="AR58" i="23" s="1"/>
  <c r="BB58" i="23" s="1"/>
  <c r="AQ59" i="23"/>
  <c r="AQ60" i="23"/>
  <c r="AR60" i="23" s="1"/>
  <c r="BB60" i="23" s="1"/>
  <c r="AQ61" i="23"/>
  <c r="AR61" i="23" s="1"/>
  <c r="BB61" i="23" s="1"/>
  <c r="AQ62" i="23"/>
  <c r="AR62" i="23" s="1"/>
  <c r="BB62" i="23" s="1"/>
  <c r="AQ63" i="23"/>
  <c r="AQ64" i="23"/>
  <c r="AR64" i="23" s="1"/>
  <c r="BB64" i="23" s="1"/>
  <c r="AQ65" i="23"/>
  <c r="AR65" i="23" s="1"/>
  <c r="BB65" i="23" s="1"/>
  <c r="AQ66" i="23"/>
  <c r="AR66" i="23" s="1"/>
  <c r="BB66" i="23" s="1"/>
  <c r="AQ67" i="23"/>
  <c r="AR67" i="23" s="1"/>
  <c r="BB67" i="23" s="1"/>
  <c r="AQ68" i="23"/>
  <c r="AR68" i="23" s="1"/>
  <c r="BB68" i="23" s="1"/>
  <c r="AQ69" i="23"/>
  <c r="AR69" i="23" s="1"/>
  <c r="BB69" i="23" s="1"/>
  <c r="AQ70" i="23"/>
  <c r="AR70" i="23" s="1"/>
  <c r="BB70" i="23" s="1"/>
  <c r="AQ71" i="23"/>
  <c r="AR71" i="23" s="1"/>
  <c r="BB71" i="23" s="1"/>
  <c r="AQ72" i="23"/>
  <c r="AR72" i="23" s="1"/>
  <c r="BB72" i="23" s="1"/>
  <c r="AQ73" i="23"/>
  <c r="AR73" i="23" s="1"/>
  <c r="BB73" i="23" s="1"/>
  <c r="AQ74" i="23"/>
  <c r="AR74" i="23" s="1"/>
  <c r="BB74" i="23" s="1"/>
  <c r="AQ75" i="23"/>
  <c r="AQ76" i="23"/>
  <c r="AR76" i="23" s="1"/>
  <c r="BB76" i="23" s="1"/>
  <c r="AQ77" i="23"/>
  <c r="AR77" i="23" s="1"/>
  <c r="BB77" i="23" s="1"/>
  <c r="AQ78" i="23"/>
  <c r="AR78" i="23" s="1"/>
  <c r="BB78" i="23" s="1"/>
  <c r="AQ79" i="23"/>
  <c r="AR79" i="23" s="1"/>
  <c r="BB79" i="23" s="1"/>
  <c r="AQ80" i="23"/>
  <c r="AR80" i="23" s="1"/>
  <c r="BB80" i="23" s="1"/>
  <c r="AQ81" i="23"/>
  <c r="AR81" i="23" s="1"/>
  <c r="BB81" i="23" s="1"/>
  <c r="AQ82" i="23"/>
  <c r="AR82" i="23" s="1"/>
  <c r="BB82" i="23" s="1"/>
  <c r="AQ83" i="23"/>
  <c r="AR83" i="23" s="1"/>
  <c r="BB83" i="23" s="1"/>
  <c r="AQ84" i="23"/>
  <c r="AR84" i="23" s="1"/>
  <c r="BB84" i="23" s="1"/>
  <c r="AQ85" i="23"/>
  <c r="AR85" i="23" s="1"/>
  <c r="BB85" i="23" s="1"/>
  <c r="AQ86" i="23"/>
  <c r="AR86" i="23" s="1"/>
  <c r="BB86" i="23" s="1"/>
  <c r="AQ87" i="23"/>
  <c r="AR87" i="23" s="1"/>
  <c r="BB87" i="23" s="1"/>
  <c r="AQ90" i="23"/>
  <c r="AR90" i="23" s="1"/>
  <c r="BB90" i="23" s="1"/>
  <c r="AQ91" i="23"/>
  <c r="AR91" i="23" s="1"/>
  <c r="BB91" i="23" s="1"/>
  <c r="AQ92" i="23"/>
  <c r="AR92" i="23" s="1"/>
  <c r="BB92" i="23" s="1"/>
  <c r="AQ93" i="23"/>
  <c r="AR93" i="23" s="1"/>
  <c r="BB93" i="23" s="1"/>
  <c r="AQ94" i="23"/>
  <c r="AR94" i="23" s="1"/>
  <c r="BB94" i="23" s="1"/>
  <c r="AQ95" i="23"/>
  <c r="AR95" i="23" s="1"/>
  <c r="BB95" i="23" s="1"/>
  <c r="AQ96" i="23"/>
  <c r="AR96" i="23" s="1"/>
  <c r="BB96" i="23" s="1"/>
  <c r="AQ97" i="23"/>
  <c r="AR97" i="23" s="1"/>
  <c r="BB97" i="23" s="1"/>
  <c r="AQ98" i="23"/>
  <c r="AR98" i="23" s="1"/>
  <c r="BB98" i="23" s="1"/>
  <c r="AQ99" i="23"/>
  <c r="AR99" i="23" s="1"/>
  <c r="BB99" i="23" s="1"/>
  <c r="AQ100" i="23"/>
  <c r="AR100" i="23" s="1"/>
  <c r="BB100" i="23" s="1"/>
  <c r="AQ101" i="23"/>
  <c r="AR101" i="23" s="1"/>
  <c r="BB101" i="23" s="1"/>
  <c r="AQ102" i="23"/>
  <c r="AR102" i="23" s="1"/>
  <c r="BB102" i="23" s="1"/>
  <c r="AR9" i="23"/>
  <c r="BB9" i="23" s="1"/>
  <c r="AS97" i="23" l="1"/>
  <c r="AS91" i="23"/>
  <c r="AS85" i="23"/>
  <c r="AS77" i="23"/>
  <c r="AS79" i="23"/>
  <c r="AS69" i="23"/>
  <c r="AS67" i="23"/>
  <c r="AR63" i="23"/>
  <c r="BB63" i="23" s="1"/>
  <c r="AS53" i="23"/>
  <c r="AS51" i="23"/>
  <c r="AR47" i="23"/>
  <c r="BB47" i="23" s="1"/>
  <c r="AS37" i="23"/>
  <c r="AS35" i="23"/>
  <c r="AR31" i="23"/>
  <c r="BB31" i="23" s="1"/>
  <c r="AS21" i="23"/>
  <c r="AS19" i="23"/>
  <c r="AR15" i="23"/>
  <c r="BB15" i="23" s="1"/>
  <c r="AR11" i="23"/>
  <c r="BB11" i="23" s="1"/>
  <c r="AS61" i="23"/>
  <c r="AS45" i="23"/>
  <c r="AS29" i="23"/>
  <c r="AS116" i="23"/>
  <c r="AS65" i="23"/>
  <c r="AS49" i="23"/>
  <c r="AS33" i="23"/>
  <c r="AS17" i="23"/>
  <c r="AS95" i="23"/>
  <c r="AS87" i="23"/>
  <c r="AS81" i="23"/>
  <c r="AR75" i="23"/>
  <c r="BB75" i="23" s="1"/>
  <c r="AR59" i="23"/>
  <c r="BB59" i="23" s="1"/>
  <c r="AR43" i="23"/>
  <c r="BB43" i="23" s="1"/>
  <c r="AR27" i="23"/>
  <c r="BB27" i="23" s="1"/>
  <c r="AS99" i="23"/>
  <c r="BB108" i="23"/>
  <c r="AS108" i="23"/>
  <c r="AS55" i="23"/>
  <c r="AS23" i="23"/>
  <c r="AS112" i="23"/>
  <c r="AS101" i="23"/>
  <c r="AS83" i="23"/>
  <c r="AS73" i="23"/>
  <c r="AS41" i="23"/>
  <c r="AS71" i="23"/>
  <c r="AS39" i="23"/>
  <c r="AS93" i="23"/>
  <c r="AS57" i="23"/>
  <c r="AS25" i="23"/>
  <c r="AS110" i="23"/>
  <c r="AS114" i="23"/>
  <c r="BB13" i="23"/>
  <c r="AS13" i="23"/>
  <c r="AS106" i="23"/>
  <c r="BB106" i="23"/>
  <c r="AS117" i="23"/>
  <c r="AS115" i="23"/>
  <c r="AS113" i="23"/>
  <c r="AS111" i="23"/>
  <c r="AS109" i="23"/>
  <c r="AS107" i="23"/>
  <c r="AS102" i="23"/>
  <c r="AS100" i="23"/>
  <c r="AS98" i="23"/>
  <c r="AS96" i="23"/>
  <c r="AS94" i="23"/>
  <c r="AS92" i="23"/>
  <c r="AS90" i="23"/>
  <c r="AS86" i="23"/>
  <c r="AS84" i="23"/>
  <c r="AS82" i="23"/>
  <c r="AS80" i="23"/>
  <c r="AS78" i="23"/>
  <c r="AS76" i="23"/>
  <c r="AS74" i="23"/>
  <c r="AS72" i="23"/>
  <c r="AS70" i="23"/>
  <c r="AS68" i="23"/>
  <c r="AS66" i="23"/>
  <c r="AS64" i="23"/>
  <c r="AS62" i="23"/>
  <c r="AS60" i="23"/>
  <c r="AS58" i="23"/>
  <c r="AS56" i="23"/>
  <c r="AS54" i="23"/>
  <c r="AS52" i="23"/>
  <c r="AS50" i="23"/>
  <c r="AS48" i="23"/>
  <c r="AS46" i="23"/>
  <c r="AS44" i="23"/>
  <c r="AS42" i="23"/>
  <c r="AS40" i="23"/>
  <c r="AS38" i="23"/>
  <c r="AS36" i="23"/>
  <c r="AS34" i="23"/>
  <c r="AS32" i="23"/>
  <c r="AS30" i="23"/>
  <c r="AS28" i="23"/>
  <c r="AS26" i="23"/>
  <c r="AS24" i="23"/>
  <c r="AS22" i="23"/>
  <c r="AS20" i="23"/>
  <c r="AS18" i="23"/>
  <c r="AS16" i="23"/>
  <c r="AS14" i="23"/>
  <c r="AS12" i="23"/>
  <c r="AS10" i="23"/>
  <c r="M19" i="23"/>
  <c r="R15" i="23"/>
  <c r="M8" i="20" s="1"/>
  <c r="R16" i="23"/>
  <c r="R17" i="23"/>
  <c r="M10" i="20" s="1"/>
  <c r="R18" i="23"/>
  <c r="R19" i="23"/>
  <c r="M12" i="20" s="1"/>
  <c r="R20" i="23"/>
  <c r="R21" i="23"/>
  <c r="R22" i="23"/>
  <c r="R23" i="23"/>
  <c r="M16" i="20" s="1"/>
  <c r="R24" i="23"/>
  <c r="M17" i="20" s="1"/>
  <c r="R25" i="23"/>
  <c r="S25" i="23" s="1"/>
  <c r="O18" i="20" s="1"/>
  <c r="R26" i="23"/>
  <c r="T26" i="23" s="1"/>
  <c r="N19" i="20" s="1"/>
  <c r="A3" i="20"/>
  <c r="AB3" i="20"/>
  <c r="AG3" i="20"/>
  <c r="AH3" i="20"/>
  <c r="AI3" i="20"/>
  <c r="AJ3" i="20"/>
  <c r="AO3" i="20"/>
  <c r="AP3" i="20"/>
  <c r="AQ3" i="20"/>
  <c r="A4" i="20"/>
  <c r="AB4" i="20"/>
  <c r="AG4" i="20"/>
  <c r="AH4" i="20"/>
  <c r="AI4" i="20"/>
  <c r="AJ4" i="20"/>
  <c r="AO4" i="20"/>
  <c r="AP4" i="20"/>
  <c r="AQ4" i="20"/>
  <c r="A5" i="20"/>
  <c r="AB5" i="20"/>
  <c r="AG5" i="20"/>
  <c r="AH5" i="20"/>
  <c r="AI5" i="20"/>
  <c r="AJ5" i="20"/>
  <c r="AO5" i="20"/>
  <c r="AP5" i="20"/>
  <c r="AQ5" i="20"/>
  <c r="A6" i="20"/>
  <c r="AB6" i="20"/>
  <c r="AG6" i="20"/>
  <c r="AH6" i="20"/>
  <c r="AI6" i="20"/>
  <c r="AJ6" i="20"/>
  <c r="AK6" i="20"/>
  <c r="AO6" i="20"/>
  <c r="AP6" i="20"/>
  <c r="AQ6" i="20"/>
  <c r="A7" i="20"/>
  <c r="AB7" i="20"/>
  <c r="AG7" i="20"/>
  <c r="AH7" i="20"/>
  <c r="AI7" i="20"/>
  <c r="AJ7" i="20"/>
  <c r="AO7" i="20"/>
  <c r="AP7" i="20"/>
  <c r="AQ7" i="20"/>
  <c r="A8" i="20"/>
  <c r="AB8" i="20"/>
  <c r="AG8" i="20"/>
  <c r="AH8" i="20"/>
  <c r="AI8" i="20"/>
  <c r="AJ8" i="20"/>
  <c r="AO8" i="20"/>
  <c r="AP8" i="20"/>
  <c r="AQ8" i="20"/>
  <c r="A9" i="20"/>
  <c r="AB9" i="20"/>
  <c r="AG9" i="20"/>
  <c r="AH9" i="20"/>
  <c r="AI9" i="20"/>
  <c r="AJ9" i="20"/>
  <c r="AO9" i="20"/>
  <c r="AP9" i="20"/>
  <c r="AQ9" i="20"/>
  <c r="A10" i="20"/>
  <c r="AB10" i="20"/>
  <c r="AG10" i="20"/>
  <c r="AH10" i="20"/>
  <c r="AI10" i="20"/>
  <c r="AJ10" i="20"/>
  <c r="AO10" i="20"/>
  <c r="AP10" i="20"/>
  <c r="AQ10" i="20"/>
  <c r="A11" i="20"/>
  <c r="AB11" i="20"/>
  <c r="AG11" i="20"/>
  <c r="AH11" i="20"/>
  <c r="AI11" i="20"/>
  <c r="AJ11" i="20"/>
  <c r="AO11" i="20"/>
  <c r="AP11" i="20"/>
  <c r="AQ11" i="20"/>
  <c r="A12" i="20"/>
  <c r="AB12" i="20"/>
  <c r="AG12" i="20"/>
  <c r="AH12" i="20"/>
  <c r="AI12" i="20"/>
  <c r="AJ12" i="20"/>
  <c r="AO12" i="20"/>
  <c r="AP12" i="20"/>
  <c r="AQ12" i="20"/>
  <c r="A13" i="20"/>
  <c r="AB13" i="20"/>
  <c r="AG13" i="20"/>
  <c r="AH13" i="20"/>
  <c r="AI13" i="20"/>
  <c r="AJ13" i="20"/>
  <c r="AO13" i="20"/>
  <c r="AP13" i="20"/>
  <c r="AQ13" i="20"/>
  <c r="A14" i="20"/>
  <c r="AB14" i="20"/>
  <c r="AG14" i="20"/>
  <c r="AH14" i="20"/>
  <c r="AI14" i="20"/>
  <c r="AJ14" i="20"/>
  <c r="AO14" i="20"/>
  <c r="AP14" i="20"/>
  <c r="AQ14" i="20"/>
  <c r="A15" i="20"/>
  <c r="AB15" i="20"/>
  <c r="AG15" i="20"/>
  <c r="AH15" i="20"/>
  <c r="AI15" i="20"/>
  <c r="AJ15" i="20"/>
  <c r="AO15" i="20"/>
  <c r="AP15" i="20"/>
  <c r="AQ15" i="20"/>
  <c r="A16" i="20"/>
  <c r="AB16" i="20"/>
  <c r="AG16" i="20"/>
  <c r="AH16" i="20"/>
  <c r="AI16" i="20"/>
  <c r="AJ16" i="20"/>
  <c r="AO16" i="20"/>
  <c r="AP16" i="20"/>
  <c r="AQ16" i="20"/>
  <c r="A17" i="20"/>
  <c r="AB17" i="20"/>
  <c r="AG17" i="20"/>
  <c r="AH17" i="20"/>
  <c r="AI17" i="20"/>
  <c r="AJ17" i="20"/>
  <c r="AP17" i="20"/>
  <c r="AQ17" i="20"/>
  <c r="A18" i="20"/>
  <c r="AB18" i="20"/>
  <c r="AG18" i="20"/>
  <c r="AH18" i="20"/>
  <c r="AI18" i="20"/>
  <c r="AJ18" i="20"/>
  <c r="AO18" i="20"/>
  <c r="AP18" i="20"/>
  <c r="AQ18" i="20"/>
  <c r="A19" i="20"/>
  <c r="AB19" i="20"/>
  <c r="AG19" i="20"/>
  <c r="AH19" i="20"/>
  <c r="AI19" i="20"/>
  <c r="AJ19" i="20"/>
  <c r="AO19" i="20"/>
  <c r="AP19" i="20"/>
  <c r="AQ19" i="20"/>
  <c r="A20" i="20"/>
  <c r="AB20" i="20"/>
  <c r="AG20" i="20"/>
  <c r="AH20" i="20"/>
  <c r="AI20" i="20"/>
  <c r="AJ20" i="20"/>
  <c r="AO20" i="20"/>
  <c r="AP20" i="20"/>
  <c r="AQ20" i="20"/>
  <c r="A21" i="20"/>
  <c r="AB21" i="20"/>
  <c r="AG21" i="20"/>
  <c r="AH21" i="20"/>
  <c r="AI21" i="20"/>
  <c r="AJ21" i="20"/>
  <c r="AO21" i="20"/>
  <c r="AP21" i="20"/>
  <c r="AQ21" i="20"/>
  <c r="A22" i="20"/>
  <c r="AB22" i="20"/>
  <c r="AG22" i="20"/>
  <c r="AH22" i="20"/>
  <c r="AI22" i="20"/>
  <c r="AJ22" i="20"/>
  <c r="AO22" i="20"/>
  <c r="AP22" i="20"/>
  <c r="AQ22" i="20"/>
  <c r="A23" i="20"/>
  <c r="AB23" i="20"/>
  <c r="AG23" i="20"/>
  <c r="AH23" i="20"/>
  <c r="AI23" i="20"/>
  <c r="AJ23" i="20"/>
  <c r="AO23" i="20"/>
  <c r="AP23" i="20"/>
  <c r="AQ23" i="20"/>
  <c r="A24" i="20"/>
  <c r="AB24" i="20"/>
  <c r="AG24" i="20"/>
  <c r="AH24" i="20"/>
  <c r="AI24" i="20"/>
  <c r="AJ24" i="20"/>
  <c r="AO24" i="20"/>
  <c r="AP24" i="20"/>
  <c r="AQ24" i="20"/>
  <c r="A25" i="20"/>
  <c r="AB25" i="20"/>
  <c r="AG25" i="20"/>
  <c r="AH25" i="20"/>
  <c r="AI25" i="20"/>
  <c r="AJ25" i="20"/>
  <c r="AO25" i="20"/>
  <c r="AP25" i="20"/>
  <c r="AQ25" i="20"/>
  <c r="A26" i="20"/>
  <c r="AB26" i="20"/>
  <c r="AG26" i="20"/>
  <c r="AH26" i="20"/>
  <c r="AI26" i="20"/>
  <c r="AJ26" i="20"/>
  <c r="AO26" i="20"/>
  <c r="AP26" i="20"/>
  <c r="AQ26" i="20"/>
  <c r="A27" i="20"/>
  <c r="AB27" i="20"/>
  <c r="AG27" i="20"/>
  <c r="AH27" i="20"/>
  <c r="AI27" i="20"/>
  <c r="AJ27" i="20"/>
  <c r="AO27" i="20"/>
  <c r="AP27" i="20"/>
  <c r="AQ27" i="20"/>
  <c r="A28" i="20"/>
  <c r="AB28" i="20"/>
  <c r="AG28" i="20"/>
  <c r="AH28" i="20"/>
  <c r="AI28" i="20"/>
  <c r="AJ28" i="20"/>
  <c r="AP28" i="20"/>
  <c r="AQ28" i="20"/>
  <c r="A29" i="20"/>
  <c r="AB29" i="20"/>
  <c r="AG29" i="20"/>
  <c r="AH29" i="20"/>
  <c r="AI29" i="20"/>
  <c r="AJ29" i="20"/>
  <c r="AO29" i="20"/>
  <c r="AP29" i="20"/>
  <c r="AQ29" i="20"/>
  <c r="A30" i="20"/>
  <c r="AB30" i="20"/>
  <c r="AG30" i="20"/>
  <c r="AH30" i="20"/>
  <c r="AI30" i="20"/>
  <c r="AJ30" i="20"/>
  <c r="AO30" i="20"/>
  <c r="AP30" i="20"/>
  <c r="AQ30" i="20"/>
  <c r="A31" i="20"/>
  <c r="AB31" i="20"/>
  <c r="AG31" i="20"/>
  <c r="AH31" i="20"/>
  <c r="AI31" i="20"/>
  <c r="AJ31" i="20"/>
  <c r="AO31" i="20"/>
  <c r="AP31" i="20"/>
  <c r="AQ31" i="20"/>
  <c r="A32" i="20"/>
  <c r="AB32" i="20"/>
  <c r="AG32" i="20"/>
  <c r="AH32" i="20"/>
  <c r="AI32" i="20"/>
  <c r="AJ32" i="20"/>
  <c r="AO32" i="20"/>
  <c r="AP32" i="20"/>
  <c r="AQ32" i="20"/>
  <c r="A33" i="20"/>
  <c r="AB33" i="20"/>
  <c r="AG33" i="20"/>
  <c r="AH33" i="20"/>
  <c r="AI33" i="20"/>
  <c r="AJ33" i="20"/>
  <c r="AO33" i="20"/>
  <c r="AP33" i="20"/>
  <c r="AQ33" i="20"/>
  <c r="A34" i="20"/>
  <c r="AB34" i="20"/>
  <c r="AG34" i="20"/>
  <c r="AH34" i="20"/>
  <c r="AI34" i="20"/>
  <c r="AJ34" i="20"/>
  <c r="AO34" i="20"/>
  <c r="AP34" i="20"/>
  <c r="AQ34" i="20"/>
  <c r="A35" i="20"/>
  <c r="AB35" i="20"/>
  <c r="AG35" i="20"/>
  <c r="AH35" i="20"/>
  <c r="AI35" i="20"/>
  <c r="AJ35" i="20"/>
  <c r="AO35" i="20"/>
  <c r="AP35" i="20"/>
  <c r="AQ35" i="20"/>
  <c r="A36" i="20"/>
  <c r="AB36" i="20"/>
  <c r="AG36" i="20"/>
  <c r="AH36" i="20"/>
  <c r="AI36" i="20"/>
  <c r="AJ36" i="20"/>
  <c r="AK36" i="20"/>
  <c r="AO36" i="20"/>
  <c r="AP36" i="20"/>
  <c r="AQ36" i="20"/>
  <c r="A37" i="20"/>
  <c r="AB37" i="20"/>
  <c r="AG37" i="20"/>
  <c r="AH37" i="20"/>
  <c r="AI37" i="20"/>
  <c r="AJ37" i="20"/>
  <c r="AO37" i="20"/>
  <c r="AP37" i="20"/>
  <c r="AQ37" i="20"/>
  <c r="A38" i="20"/>
  <c r="AB38" i="20"/>
  <c r="AG38" i="20"/>
  <c r="AH38" i="20"/>
  <c r="AI38" i="20"/>
  <c r="AJ38" i="20"/>
  <c r="AO38" i="20"/>
  <c r="AP38" i="20"/>
  <c r="AQ38" i="20"/>
  <c r="A39" i="20"/>
  <c r="AB39" i="20"/>
  <c r="AG39" i="20"/>
  <c r="AH39" i="20"/>
  <c r="AI39" i="20"/>
  <c r="AJ39" i="20"/>
  <c r="AO39" i="20"/>
  <c r="AP39" i="20"/>
  <c r="AQ39" i="20"/>
  <c r="A40" i="20"/>
  <c r="AB40" i="20"/>
  <c r="AG40" i="20"/>
  <c r="AH40" i="20"/>
  <c r="AI40" i="20"/>
  <c r="AJ40" i="20"/>
  <c r="AO40" i="20"/>
  <c r="AP40" i="20"/>
  <c r="AQ40" i="20"/>
  <c r="A41" i="20"/>
  <c r="AB41" i="20"/>
  <c r="AG41" i="20"/>
  <c r="AH41" i="20"/>
  <c r="AI41" i="20"/>
  <c r="AJ41" i="20"/>
  <c r="AO41" i="20"/>
  <c r="AP41" i="20"/>
  <c r="AQ41" i="20"/>
  <c r="A42" i="20"/>
  <c r="AB42" i="20"/>
  <c r="AG42" i="20"/>
  <c r="AH42" i="20"/>
  <c r="AI42" i="20"/>
  <c r="AJ42" i="20"/>
  <c r="AK42" i="20"/>
  <c r="AO42" i="20"/>
  <c r="AP42" i="20"/>
  <c r="AQ42" i="20"/>
  <c r="A43" i="20"/>
  <c r="AB43" i="20"/>
  <c r="AG43" i="20"/>
  <c r="AH43" i="20"/>
  <c r="AI43" i="20"/>
  <c r="AJ43" i="20"/>
  <c r="AO43" i="20"/>
  <c r="AP43" i="20"/>
  <c r="AQ43" i="20"/>
  <c r="A44" i="20"/>
  <c r="AB44" i="20"/>
  <c r="AG44" i="20"/>
  <c r="AH44" i="20"/>
  <c r="AI44" i="20"/>
  <c r="AJ44" i="20"/>
  <c r="AO44" i="20"/>
  <c r="AP44" i="20"/>
  <c r="AQ44" i="20"/>
  <c r="A45" i="20"/>
  <c r="AB45" i="20"/>
  <c r="AG45" i="20"/>
  <c r="AH45" i="20"/>
  <c r="AI45" i="20"/>
  <c r="AJ45" i="20"/>
  <c r="AO45" i="20"/>
  <c r="AP45" i="20"/>
  <c r="AQ45" i="20"/>
  <c r="A46" i="20"/>
  <c r="AB46" i="20"/>
  <c r="AG46" i="20"/>
  <c r="AH46" i="20"/>
  <c r="AI46" i="20"/>
  <c r="AJ46" i="20"/>
  <c r="AO46" i="20"/>
  <c r="AP46" i="20"/>
  <c r="AQ46" i="20"/>
  <c r="A47" i="20"/>
  <c r="AB47" i="20"/>
  <c r="AG47" i="20"/>
  <c r="AH47" i="20"/>
  <c r="AI47" i="20"/>
  <c r="AJ47" i="20"/>
  <c r="AO47" i="20"/>
  <c r="AP47" i="20"/>
  <c r="AQ47" i="20"/>
  <c r="A48" i="20"/>
  <c r="AB48" i="20"/>
  <c r="AG48" i="20"/>
  <c r="AH48" i="20"/>
  <c r="AI48" i="20"/>
  <c r="AJ48" i="20"/>
  <c r="AK48" i="20"/>
  <c r="AO48" i="20"/>
  <c r="AP48" i="20"/>
  <c r="AQ48" i="20"/>
  <c r="A49" i="20"/>
  <c r="AB49" i="20"/>
  <c r="AG49" i="20"/>
  <c r="AH49" i="20"/>
  <c r="AI49" i="20"/>
  <c r="AJ49" i="20"/>
  <c r="AO49" i="20"/>
  <c r="AP49" i="20"/>
  <c r="AQ49" i="20"/>
  <c r="A50" i="20"/>
  <c r="AB50" i="20"/>
  <c r="AG50" i="20"/>
  <c r="AH50" i="20"/>
  <c r="AI50" i="20"/>
  <c r="AJ50" i="20"/>
  <c r="AO50" i="20"/>
  <c r="AP50" i="20"/>
  <c r="AQ50" i="20"/>
  <c r="A51" i="20"/>
  <c r="AB51" i="20"/>
  <c r="AG51" i="20"/>
  <c r="AH51" i="20"/>
  <c r="AI51" i="20"/>
  <c r="AJ51" i="20"/>
  <c r="AO51" i="20"/>
  <c r="AP51" i="20"/>
  <c r="AQ51" i="20"/>
  <c r="A52" i="20"/>
  <c r="AB52" i="20"/>
  <c r="AG52" i="20"/>
  <c r="AH52" i="20"/>
  <c r="AI52" i="20"/>
  <c r="AJ52" i="20"/>
  <c r="AP52" i="20"/>
  <c r="AQ52" i="20"/>
  <c r="A53" i="20"/>
  <c r="AB53" i="20"/>
  <c r="AG53" i="20"/>
  <c r="AH53" i="20"/>
  <c r="AI53" i="20"/>
  <c r="AJ53" i="20"/>
  <c r="AO53" i="20"/>
  <c r="AP53" i="20"/>
  <c r="AQ53" i="20"/>
  <c r="A54" i="20"/>
  <c r="AB54" i="20"/>
  <c r="AG54" i="20"/>
  <c r="AH54" i="20"/>
  <c r="AI54" i="20"/>
  <c r="AJ54" i="20"/>
  <c r="AO54" i="20"/>
  <c r="AP54" i="20"/>
  <c r="AQ54" i="20"/>
  <c r="A55" i="20"/>
  <c r="AB55" i="20"/>
  <c r="AG55" i="20"/>
  <c r="AH55" i="20"/>
  <c r="AI55" i="20"/>
  <c r="AJ55" i="20"/>
  <c r="AO55" i="20"/>
  <c r="AP55" i="20"/>
  <c r="AQ55" i="20"/>
  <c r="A56" i="20"/>
  <c r="AB56" i="20"/>
  <c r="AG56" i="20"/>
  <c r="AH56" i="20"/>
  <c r="AI56" i="20"/>
  <c r="AJ56" i="20"/>
  <c r="AK56" i="20"/>
  <c r="AO56" i="20"/>
  <c r="AP56" i="20"/>
  <c r="AQ56" i="20"/>
  <c r="A57" i="20"/>
  <c r="AB57" i="20"/>
  <c r="AG57" i="20"/>
  <c r="AH57" i="20"/>
  <c r="AI57" i="20"/>
  <c r="AJ57" i="20"/>
  <c r="AO57" i="20"/>
  <c r="AP57" i="20"/>
  <c r="AQ57" i="20"/>
  <c r="A58" i="20"/>
  <c r="AB58" i="20"/>
  <c r="AG58" i="20"/>
  <c r="AH58" i="20"/>
  <c r="AI58" i="20"/>
  <c r="AJ58" i="20"/>
  <c r="AO58" i="20"/>
  <c r="AP58" i="20"/>
  <c r="AQ58" i="20"/>
  <c r="A59" i="20"/>
  <c r="AB59" i="20"/>
  <c r="AG59" i="20"/>
  <c r="AH59" i="20"/>
  <c r="AI59" i="20"/>
  <c r="AJ59" i="20"/>
  <c r="AO59" i="20"/>
  <c r="AP59" i="20"/>
  <c r="AQ59" i="20"/>
  <c r="A60" i="20"/>
  <c r="AB60" i="20"/>
  <c r="AG60" i="20"/>
  <c r="AH60" i="20"/>
  <c r="AI60" i="20"/>
  <c r="AJ60" i="20"/>
  <c r="AO60" i="20"/>
  <c r="AP60" i="20"/>
  <c r="AQ60" i="20"/>
  <c r="A61" i="20"/>
  <c r="AB61" i="20"/>
  <c r="AG61" i="20"/>
  <c r="AH61" i="20"/>
  <c r="AI61" i="20"/>
  <c r="AJ61" i="20"/>
  <c r="AO61" i="20"/>
  <c r="AP61" i="20"/>
  <c r="AQ61" i="20"/>
  <c r="A62" i="20"/>
  <c r="AB62" i="20"/>
  <c r="AG62" i="20"/>
  <c r="AH62" i="20"/>
  <c r="AI62" i="20"/>
  <c r="AJ62" i="20"/>
  <c r="AK62" i="20"/>
  <c r="AO62" i="20"/>
  <c r="AP62" i="20"/>
  <c r="AQ62" i="20"/>
  <c r="A63" i="20"/>
  <c r="AB63" i="20"/>
  <c r="AG63" i="20"/>
  <c r="AH63" i="20"/>
  <c r="AI63" i="20"/>
  <c r="AJ63" i="20"/>
  <c r="AO63" i="20"/>
  <c r="AP63" i="20"/>
  <c r="AQ63" i="20"/>
  <c r="A64" i="20"/>
  <c r="AB64" i="20"/>
  <c r="AG64" i="20"/>
  <c r="AH64" i="20"/>
  <c r="AI64" i="20"/>
  <c r="AJ64" i="20"/>
  <c r="AO64" i="20"/>
  <c r="AP64" i="20"/>
  <c r="AQ64" i="20"/>
  <c r="A65" i="20"/>
  <c r="AB65" i="20"/>
  <c r="AG65" i="20"/>
  <c r="AH65" i="20"/>
  <c r="AI65" i="20"/>
  <c r="AJ65" i="20"/>
  <c r="AO65" i="20"/>
  <c r="AP65" i="20"/>
  <c r="AQ65" i="20"/>
  <c r="A66" i="20"/>
  <c r="AB66" i="20"/>
  <c r="AG66" i="20"/>
  <c r="AH66" i="20"/>
  <c r="AI66" i="20"/>
  <c r="AJ66" i="20"/>
  <c r="AO66" i="20"/>
  <c r="AP66" i="20"/>
  <c r="AQ66" i="20"/>
  <c r="A67" i="20"/>
  <c r="AB67" i="20"/>
  <c r="AG67" i="20"/>
  <c r="AH67" i="20"/>
  <c r="AI67" i="20"/>
  <c r="AJ67" i="20"/>
  <c r="AO67" i="20"/>
  <c r="AP67" i="20"/>
  <c r="AQ67" i="20"/>
  <c r="A68" i="20"/>
  <c r="AB68" i="20"/>
  <c r="AG68" i="20"/>
  <c r="AH68" i="20"/>
  <c r="AI68" i="20"/>
  <c r="AJ68" i="20"/>
  <c r="AK68" i="20"/>
  <c r="AO68" i="20"/>
  <c r="AP68" i="20"/>
  <c r="AQ68" i="20"/>
  <c r="A69" i="20"/>
  <c r="AB69" i="20"/>
  <c r="AG69" i="20"/>
  <c r="AH69" i="20"/>
  <c r="AI69" i="20"/>
  <c r="AJ69" i="20"/>
  <c r="AP69" i="20"/>
  <c r="AQ69" i="20"/>
  <c r="A70" i="20"/>
  <c r="AB70" i="20"/>
  <c r="AG70" i="20"/>
  <c r="AH70" i="20"/>
  <c r="AI70" i="20"/>
  <c r="AJ70" i="20"/>
  <c r="AO70" i="20"/>
  <c r="AP70" i="20"/>
  <c r="AQ70" i="20"/>
  <c r="A71" i="20"/>
  <c r="AB71" i="20"/>
  <c r="AG71" i="20"/>
  <c r="AH71" i="20"/>
  <c r="AI71" i="20"/>
  <c r="AJ71" i="20"/>
  <c r="AO71" i="20"/>
  <c r="AP71" i="20"/>
  <c r="AQ71" i="20"/>
  <c r="A72" i="20"/>
  <c r="AB72" i="20"/>
  <c r="AG72" i="20"/>
  <c r="AH72" i="20"/>
  <c r="AI72" i="20"/>
  <c r="AJ72" i="20"/>
  <c r="AO72" i="20"/>
  <c r="AP72" i="20"/>
  <c r="AQ72" i="20"/>
  <c r="A73" i="20"/>
  <c r="AB73" i="20"/>
  <c r="AG73" i="20"/>
  <c r="AH73" i="20"/>
  <c r="AI73" i="20"/>
  <c r="AJ73" i="20"/>
  <c r="AO73" i="20"/>
  <c r="AP73" i="20"/>
  <c r="AQ73" i="20"/>
  <c r="A74" i="20"/>
  <c r="AB74" i="20"/>
  <c r="AG74" i="20"/>
  <c r="AH74" i="20"/>
  <c r="AI74" i="20"/>
  <c r="AJ74" i="20"/>
  <c r="AK74" i="20"/>
  <c r="AO74" i="20"/>
  <c r="AP74" i="20"/>
  <c r="AQ74" i="20"/>
  <c r="A75" i="20"/>
  <c r="AB75" i="20"/>
  <c r="AG75" i="20"/>
  <c r="AH75" i="20"/>
  <c r="AI75" i="20"/>
  <c r="AJ75" i="20"/>
  <c r="AO75" i="20"/>
  <c r="AP75" i="20"/>
  <c r="AQ75" i="20"/>
  <c r="A76" i="20"/>
  <c r="AB76" i="20"/>
  <c r="AG76" i="20"/>
  <c r="AH76" i="20"/>
  <c r="AI76" i="20"/>
  <c r="AJ76" i="20"/>
  <c r="AO76" i="20"/>
  <c r="AP76" i="20"/>
  <c r="AQ76" i="20"/>
  <c r="A77" i="20"/>
  <c r="AB77" i="20"/>
  <c r="AG77" i="20"/>
  <c r="AH77" i="20"/>
  <c r="AI77" i="20"/>
  <c r="AJ77" i="20"/>
  <c r="AO77" i="20"/>
  <c r="AP77" i="20"/>
  <c r="AQ77" i="20"/>
  <c r="A78" i="20"/>
  <c r="AB78" i="20"/>
  <c r="AG78" i="20"/>
  <c r="AH78" i="20"/>
  <c r="AI78" i="20"/>
  <c r="AJ78" i="20"/>
  <c r="AO78" i="20"/>
  <c r="AP78" i="20"/>
  <c r="AQ78" i="20"/>
  <c r="A79" i="20"/>
  <c r="AB79" i="20"/>
  <c r="AG79" i="20"/>
  <c r="AH79" i="20"/>
  <c r="AI79" i="20"/>
  <c r="AJ79" i="20"/>
  <c r="AO79" i="20"/>
  <c r="AP79" i="20"/>
  <c r="AQ79" i="20"/>
  <c r="A80" i="20"/>
  <c r="AB80" i="20"/>
  <c r="AG80" i="20"/>
  <c r="AH80" i="20"/>
  <c r="AI80" i="20"/>
  <c r="AJ80" i="20"/>
  <c r="AO80" i="20"/>
  <c r="AP80" i="20"/>
  <c r="AQ80" i="20"/>
  <c r="A81" i="20"/>
  <c r="AB81" i="20"/>
  <c r="AG81" i="20"/>
  <c r="AH81" i="20"/>
  <c r="AI81" i="20"/>
  <c r="AJ81" i="20"/>
  <c r="AK81" i="20"/>
  <c r="AO81" i="20"/>
  <c r="AP81" i="20"/>
  <c r="AQ81" i="20"/>
  <c r="A82" i="20"/>
  <c r="AB82" i="20"/>
  <c r="AG82" i="20"/>
  <c r="AH82" i="20"/>
  <c r="AI82" i="20"/>
  <c r="AJ82" i="20"/>
  <c r="AL82" i="20"/>
  <c r="AO82" i="20"/>
  <c r="AP82" i="20"/>
  <c r="AQ82" i="20"/>
  <c r="A83" i="20"/>
  <c r="AB83" i="20"/>
  <c r="AG83" i="20"/>
  <c r="AH83" i="20"/>
  <c r="AI83" i="20"/>
  <c r="AJ83" i="20"/>
  <c r="AO83" i="20"/>
  <c r="AP83" i="20"/>
  <c r="AQ83" i="20"/>
  <c r="A84" i="20"/>
  <c r="AB84" i="20"/>
  <c r="AG84" i="20"/>
  <c r="AH84" i="20"/>
  <c r="AI84" i="20"/>
  <c r="AJ84" i="20"/>
  <c r="AK84" i="20"/>
  <c r="AO84" i="20"/>
  <c r="AP84" i="20"/>
  <c r="AQ84" i="20"/>
  <c r="A85" i="20"/>
  <c r="AB85" i="20"/>
  <c r="AG85" i="20"/>
  <c r="AH85" i="20"/>
  <c r="AI85" i="20"/>
  <c r="AJ85" i="20"/>
  <c r="AO85" i="20"/>
  <c r="AP85" i="20"/>
  <c r="AQ85" i="20"/>
  <c r="A86" i="20"/>
  <c r="AB86" i="20"/>
  <c r="AG86" i="20"/>
  <c r="AH86" i="20"/>
  <c r="AI86" i="20"/>
  <c r="AJ86" i="20"/>
  <c r="AO86" i="20"/>
  <c r="AP86" i="20"/>
  <c r="AQ86" i="20"/>
  <c r="A87" i="20"/>
  <c r="AB87" i="20"/>
  <c r="AG87" i="20"/>
  <c r="AH87" i="20"/>
  <c r="AI87" i="20"/>
  <c r="AJ87" i="20"/>
  <c r="AO87" i="20"/>
  <c r="AP87" i="20"/>
  <c r="AQ87" i="20"/>
  <c r="A88" i="20"/>
  <c r="AB88" i="20"/>
  <c r="AG88" i="20"/>
  <c r="AH88" i="20"/>
  <c r="AI88" i="20"/>
  <c r="AJ88" i="20"/>
  <c r="AK88" i="20"/>
  <c r="AO88" i="20"/>
  <c r="AP88" i="20"/>
  <c r="AQ88" i="20"/>
  <c r="A89" i="20"/>
  <c r="AB89" i="20"/>
  <c r="AG89" i="20"/>
  <c r="AH89" i="20"/>
  <c r="AI89" i="20"/>
  <c r="AJ89" i="20"/>
  <c r="AO89" i="20"/>
  <c r="AP89" i="20"/>
  <c r="AQ89" i="20"/>
  <c r="A90" i="20"/>
  <c r="AB90" i="20"/>
  <c r="AG90" i="20"/>
  <c r="AH90" i="20"/>
  <c r="AI90" i="20"/>
  <c r="AJ90" i="20"/>
  <c r="AK90" i="20"/>
  <c r="AO90" i="20"/>
  <c r="AP90" i="20"/>
  <c r="AQ90" i="20"/>
  <c r="A91" i="20"/>
  <c r="AB91" i="20"/>
  <c r="AG91" i="20"/>
  <c r="AH91" i="20"/>
  <c r="AI91" i="20"/>
  <c r="AJ91" i="20"/>
  <c r="AO91" i="20"/>
  <c r="AP91" i="20"/>
  <c r="AQ91" i="20"/>
  <c r="A92" i="20"/>
  <c r="AB92" i="20"/>
  <c r="AG92" i="20"/>
  <c r="AH92" i="20"/>
  <c r="AI92" i="20"/>
  <c r="AJ92" i="20"/>
  <c r="AO92" i="20"/>
  <c r="AP92" i="20"/>
  <c r="AQ92" i="20"/>
  <c r="AQ2" i="20"/>
  <c r="AP2" i="20"/>
  <c r="AO2" i="20"/>
  <c r="AJ2" i="20"/>
  <c r="AI2" i="20"/>
  <c r="AH2" i="20"/>
  <c r="AG2" i="20"/>
  <c r="AB2" i="20"/>
  <c r="C2" i="20"/>
  <c r="D2" i="20"/>
  <c r="B2" i="20"/>
  <c r="A2" i="20"/>
  <c r="AK3" i="20"/>
  <c r="AK7" i="20"/>
  <c r="AK8" i="20"/>
  <c r="AK9" i="20"/>
  <c r="AL10" i="20"/>
  <c r="AK11" i="20"/>
  <c r="AK12" i="20"/>
  <c r="AK13" i="20"/>
  <c r="AL14" i="20"/>
  <c r="AK15" i="20"/>
  <c r="AK16" i="20"/>
  <c r="AK17" i="20"/>
  <c r="AK18" i="20"/>
  <c r="AL19" i="20"/>
  <c r="AK20" i="20"/>
  <c r="AK21" i="20"/>
  <c r="AK22" i="20"/>
  <c r="AK23" i="20"/>
  <c r="AK24" i="20"/>
  <c r="AK25" i="20"/>
  <c r="AK26" i="20"/>
  <c r="AK27" i="20"/>
  <c r="AK29" i="20"/>
  <c r="AK30" i="20"/>
  <c r="AK31" i="20"/>
  <c r="AK32" i="20"/>
  <c r="AK33" i="20"/>
  <c r="AK34" i="20"/>
  <c r="AK35" i="20"/>
  <c r="AK39" i="20"/>
  <c r="AK40" i="20"/>
  <c r="AK41" i="20"/>
  <c r="AK43" i="20"/>
  <c r="AK44" i="20"/>
  <c r="AK45" i="20"/>
  <c r="AK47" i="20"/>
  <c r="AK49" i="20"/>
  <c r="AK50" i="20"/>
  <c r="AK51" i="20"/>
  <c r="AK52" i="20"/>
  <c r="AK53" i="20"/>
  <c r="AK54" i="20"/>
  <c r="AK57" i="20"/>
  <c r="AK58" i="20"/>
  <c r="AK59" i="20"/>
  <c r="AK60" i="20"/>
  <c r="AK61" i="20"/>
  <c r="AK63" i="20"/>
  <c r="AK65" i="20"/>
  <c r="AK66" i="20"/>
  <c r="AK67" i="20"/>
  <c r="AK69" i="20"/>
  <c r="AK70" i="20"/>
  <c r="AK71" i="20"/>
  <c r="AK72" i="20"/>
  <c r="AK75" i="20"/>
  <c r="AK76" i="20"/>
  <c r="AK77" i="20"/>
  <c r="AK78" i="20"/>
  <c r="AK79" i="20"/>
  <c r="AK80" i="20"/>
  <c r="AK83" i="20"/>
  <c r="AK85" i="20"/>
  <c r="AK86" i="20"/>
  <c r="AK87" i="20"/>
  <c r="AK89" i="20"/>
  <c r="AK92" i="20"/>
  <c r="AF10" i="23"/>
  <c r="AF11" i="23"/>
  <c r="AF12" i="23"/>
  <c r="AF13" i="23"/>
  <c r="AF14" i="23"/>
  <c r="AF15" i="23"/>
  <c r="X8" i="20" s="1"/>
  <c r="AF16" i="23"/>
  <c r="AG16" i="23" s="1"/>
  <c r="Z9" i="20" s="1"/>
  <c r="AF17" i="23"/>
  <c r="AG17" i="23" s="1"/>
  <c r="Z10" i="20" s="1"/>
  <c r="AF18" i="23"/>
  <c r="AZ18" i="23" s="1"/>
  <c r="AA11" i="20" s="1"/>
  <c r="AF19" i="23"/>
  <c r="AG19" i="23" s="1"/>
  <c r="Z12" i="20" s="1"/>
  <c r="AF20" i="23"/>
  <c r="X13" i="20" s="1"/>
  <c r="AF21" i="23"/>
  <c r="AG21" i="23" s="1"/>
  <c r="Z14" i="20" s="1"/>
  <c r="AF22" i="23"/>
  <c r="AG22" i="23" s="1"/>
  <c r="Z15" i="20" s="1"/>
  <c r="AF23" i="23"/>
  <c r="AG23" i="23" s="1"/>
  <c r="Z16" i="20" s="1"/>
  <c r="AF24" i="23"/>
  <c r="X17" i="20" s="1"/>
  <c r="AF25" i="23"/>
  <c r="AZ25" i="23" s="1"/>
  <c r="AA18" i="20" s="1"/>
  <c r="AF26" i="23"/>
  <c r="AH26" i="23" s="1"/>
  <c r="Y19" i="20" s="1"/>
  <c r="AF27" i="23"/>
  <c r="AG27" i="23" s="1"/>
  <c r="Z20" i="20" s="1"/>
  <c r="AF28" i="23"/>
  <c r="AG28" i="23" s="1"/>
  <c r="Z21" i="20" s="1"/>
  <c r="AF29" i="23"/>
  <c r="X22" i="20" s="1"/>
  <c r="AF30" i="23"/>
  <c r="AG30" i="23" s="1"/>
  <c r="AF31" i="23"/>
  <c r="AF32" i="23"/>
  <c r="AF33" i="23"/>
  <c r="AF34" i="23"/>
  <c r="X27" i="20" s="1"/>
  <c r="AF35" i="23"/>
  <c r="AF36" i="23"/>
  <c r="AF37" i="23"/>
  <c r="AF38" i="23"/>
  <c r="X31" i="20" s="1"/>
  <c r="AF39" i="23"/>
  <c r="AF40" i="23"/>
  <c r="AF41" i="23"/>
  <c r="AF42" i="23"/>
  <c r="AF43" i="23"/>
  <c r="AF44" i="23"/>
  <c r="AH44" i="23" s="1"/>
  <c r="Y37" i="20" s="1"/>
  <c r="AF45" i="23"/>
  <c r="AF46" i="23"/>
  <c r="X39" i="20" s="1"/>
  <c r="AF47" i="23"/>
  <c r="AF48" i="23"/>
  <c r="AF49" i="23"/>
  <c r="AF50" i="23"/>
  <c r="X43" i="20" s="1"/>
  <c r="AF51" i="23"/>
  <c r="AF52" i="23"/>
  <c r="AF53" i="23"/>
  <c r="AF54" i="23"/>
  <c r="AF55" i="23"/>
  <c r="AF56" i="23"/>
  <c r="X49" i="20" s="1"/>
  <c r="AF57" i="23"/>
  <c r="AF58" i="23"/>
  <c r="AF59" i="23"/>
  <c r="AF60" i="23"/>
  <c r="AF61" i="23"/>
  <c r="AF62" i="23"/>
  <c r="X55" i="20" s="1"/>
  <c r="AF63" i="23"/>
  <c r="AF64" i="23"/>
  <c r="AG64" i="23" s="1"/>
  <c r="Z57" i="20" s="1"/>
  <c r="AF65" i="23"/>
  <c r="AF66" i="23"/>
  <c r="AF67" i="23"/>
  <c r="X60" i="20" s="1"/>
  <c r="AF68" i="23"/>
  <c r="AH68" i="23" s="1"/>
  <c r="Y61" i="20" s="1"/>
  <c r="AF69" i="23"/>
  <c r="AF70" i="23"/>
  <c r="AF71" i="23"/>
  <c r="AF72" i="23"/>
  <c r="AF73" i="23"/>
  <c r="X66" i="20" s="1"/>
  <c r="AF74" i="23"/>
  <c r="AG74" i="23" s="1"/>
  <c r="Z67" i="20" s="1"/>
  <c r="AF75" i="23"/>
  <c r="AZ75" i="23" s="1"/>
  <c r="AA68" i="20" s="1"/>
  <c r="AF76" i="23"/>
  <c r="AG76" i="23" s="1"/>
  <c r="Z69" i="20" s="1"/>
  <c r="AF77" i="23"/>
  <c r="AF78" i="23"/>
  <c r="AF79" i="23"/>
  <c r="X72" i="20" s="1"/>
  <c r="AF80" i="23"/>
  <c r="AH80" i="23" s="1"/>
  <c r="Y73" i="20" s="1"/>
  <c r="AF81" i="23"/>
  <c r="AG81" i="23" s="1"/>
  <c r="Z74" i="20" s="1"/>
  <c r="AF82" i="23"/>
  <c r="AF83" i="23"/>
  <c r="AF84" i="23"/>
  <c r="AF85" i="23"/>
  <c r="X78" i="20" s="1"/>
  <c r="AF86" i="23"/>
  <c r="AF87" i="23"/>
  <c r="AF90" i="23"/>
  <c r="AF91" i="23"/>
  <c r="AF92" i="23"/>
  <c r="X83" i="20" s="1"/>
  <c r="AF93" i="23"/>
  <c r="AF94" i="23"/>
  <c r="AF95" i="23"/>
  <c r="AF96" i="23"/>
  <c r="AF97" i="23"/>
  <c r="AG97" i="23" s="1"/>
  <c r="Z88" i="20" s="1"/>
  <c r="AF98" i="23"/>
  <c r="X89" i="20" s="1"/>
  <c r="AF99" i="23"/>
  <c r="AF100" i="23"/>
  <c r="AF101" i="23"/>
  <c r="AF102" i="23"/>
  <c r="AG102" i="23" s="1"/>
  <c r="Z10" i="23"/>
  <c r="T3" i="20" s="1"/>
  <c r="Z11" i="23"/>
  <c r="Z12" i="23"/>
  <c r="Z13" i="23"/>
  <c r="Z14" i="23"/>
  <c r="AB14" i="23" s="1"/>
  <c r="U7" i="20" s="1"/>
  <c r="Z15" i="23"/>
  <c r="AB15" i="23" s="1"/>
  <c r="U8" i="20" s="1"/>
  <c r="Z16" i="23"/>
  <c r="AB16" i="23" s="1"/>
  <c r="U9" i="20" s="1"/>
  <c r="Z17" i="23"/>
  <c r="AA17" i="23" s="1"/>
  <c r="V10" i="20" s="1"/>
  <c r="Z18" i="23"/>
  <c r="AB18" i="23" s="1"/>
  <c r="U11" i="20" s="1"/>
  <c r="Z19" i="23"/>
  <c r="AB19" i="23" s="1"/>
  <c r="U12" i="20" s="1"/>
  <c r="Z20" i="23"/>
  <c r="AB20" i="23" s="1"/>
  <c r="U13" i="20" s="1"/>
  <c r="Z21" i="23"/>
  <c r="AB21" i="23" s="1"/>
  <c r="U14" i="20" s="1"/>
  <c r="Z22" i="23"/>
  <c r="AB22" i="23" s="1"/>
  <c r="U15" i="20" s="1"/>
  <c r="Z23" i="23"/>
  <c r="AB23" i="23" s="1"/>
  <c r="U16" i="20" s="1"/>
  <c r="Z24" i="23"/>
  <c r="AB24" i="23" s="1"/>
  <c r="U17" i="20" s="1"/>
  <c r="Z25" i="23"/>
  <c r="AB25" i="23" s="1"/>
  <c r="U18" i="20" s="1"/>
  <c r="Z26" i="23"/>
  <c r="AB26" i="23" s="1"/>
  <c r="U19" i="20" s="1"/>
  <c r="Z27" i="23"/>
  <c r="AA27" i="23" s="1"/>
  <c r="V20" i="20" s="1"/>
  <c r="Z28" i="23"/>
  <c r="AA28" i="23" s="1"/>
  <c r="V21" i="20" s="1"/>
  <c r="Z29" i="23"/>
  <c r="AA29" i="23" s="1"/>
  <c r="V22" i="20" s="1"/>
  <c r="Z30" i="23"/>
  <c r="AA30" i="23" s="1"/>
  <c r="V23" i="20" s="1"/>
  <c r="Z31" i="23"/>
  <c r="AA31" i="23" s="1"/>
  <c r="V24" i="20" s="1"/>
  <c r="Z32" i="23"/>
  <c r="AB32" i="23" s="1"/>
  <c r="U25" i="20" s="1"/>
  <c r="Z33" i="23"/>
  <c r="AB33" i="23" s="1"/>
  <c r="U26" i="20" s="1"/>
  <c r="Z34" i="23"/>
  <c r="AA34" i="23" s="1"/>
  <c r="V27" i="20" s="1"/>
  <c r="Z35" i="23"/>
  <c r="AA35" i="23" s="1"/>
  <c r="V28" i="20" s="1"/>
  <c r="Z36" i="23"/>
  <c r="AA36" i="23" s="1"/>
  <c r="V29" i="20" s="1"/>
  <c r="Z37" i="23"/>
  <c r="AA37" i="23" s="1"/>
  <c r="V30" i="20" s="1"/>
  <c r="Z38" i="23"/>
  <c r="AA38" i="23" s="1"/>
  <c r="V31" i="20" s="1"/>
  <c r="Z39" i="23"/>
  <c r="AA39" i="23" s="1"/>
  <c r="V32" i="20" s="1"/>
  <c r="Z40" i="23"/>
  <c r="AA40" i="23" s="1"/>
  <c r="V33" i="20" s="1"/>
  <c r="Z41" i="23"/>
  <c r="AA41" i="23" s="1"/>
  <c r="V34" i="20" s="1"/>
  <c r="Z42" i="23"/>
  <c r="AA42" i="23" s="1"/>
  <c r="V35" i="20" s="1"/>
  <c r="Z43" i="23"/>
  <c r="AA43" i="23" s="1"/>
  <c r="V36" i="20" s="1"/>
  <c r="Z44" i="23"/>
  <c r="AA44" i="23" s="1"/>
  <c r="V37" i="20" s="1"/>
  <c r="Z45" i="23"/>
  <c r="AB45" i="23" s="1"/>
  <c r="U38" i="20" s="1"/>
  <c r="Z46" i="23"/>
  <c r="AA46" i="23" s="1"/>
  <c r="V39" i="20" s="1"/>
  <c r="Z47" i="23"/>
  <c r="AA47" i="23" s="1"/>
  <c r="V40" i="20" s="1"/>
  <c r="Z48" i="23"/>
  <c r="AA48" i="23" s="1"/>
  <c r="V41" i="20" s="1"/>
  <c r="Z49" i="23"/>
  <c r="AA49" i="23" s="1"/>
  <c r="V42" i="20" s="1"/>
  <c r="Z50" i="23"/>
  <c r="AA50" i="23" s="1"/>
  <c r="V43" i="20" s="1"/>
  <c r="Z51" i="23"/>
  <c r="AB51" i="23" s="1"/>
  <c r="U44" i="20" s="1"/>
  <c r="Z52" i="23"/>
  <c r="AA52" i="23" s="1"/>
  <c r="V45" i="20" s="1"/>
  <c r="Z53" i="23"/>
  <c r="AA53" i="23" s="1"/>
  <c r="V46" i="20" s="1"/>
  <c r="Z54" i="23"/>
  <c r="AA54" i="23" s="1"/>
  <c r="V47" i="20" s="1"/>
  <c r="Z55" i="23"/>
  <c r="AA55" i="23" s="1"/>
  <c r="V48" i="20" s="1"/>
  <c r="Z56" i="23"/>
  <c r="AA56" i="23" s="1"/>
  <c r="V49" i="20" s="1"/>
  <c r="Z57" i="23"/>
  <c r="AB57" i="23" s="1"/>
  <c r="U50" i="20" s="1"/>
  <c r="Z58" i="23"/>
  <c r="AA58" i="23" s="1"/>
  <c r="V51" i="20" s="1"/>
  <c r="Z59" i="23"/>
  <c r="AA59" i="23" s="1"/>
  <c r="V52" i="20" s="1"/>
  <c r="Z60" i="23"/>
  <c r="AB60" i="23" s="1"/>
  <c r="U53" i="20" s="1"/>
  <c r="Z61" i="23"/>
  <c r="AA61" i="23" s="1"/>
  <c r="V54" i="20" s="1"/>
  <c r="Z62" i="23"/>
  <c r="AA62" i="23" s="1"/>
  <c r="V55" i="20" s="1"/>
  <c r="Z63" i="23"/>
  <c r="AA63" i="23" s="1"/>
  <c r="V56" i="20" s="1"/>
  <c r="Z64" i="23"/>
  <c r="AA64" i="23" s="1"/>
  <c r="V57" i="20" s="1"/>
  <c r="Z65" i="23"/>
  <c r="AA65" i="23" s="1"/>
  <c r="V58" i="20" s="1"/>
  <c r="Z66" i="23"/>
  <c r="AB66" i="23" s="1"/>
  <c r="U59" i="20" s="1"/>
  <c r="Z67" i="23"/>
  <c r="AA67" i="23" s="1"/>
  <c r="V60" i="20" s="1"/>
  <c r="Z68" i="23"/>
  <c r="AA68" i="23" s="1"/>
  <c r="V61" i="20" s="1"/>
  <c r="Z69" i="23"/>
  <c r="AA69" i="23" s="1"/>
  <c r="V62" i="20" s="1"/>
  <c r="Z70" i="23"/>
  <c r="AA70" i="23" s="1"/>
  <c r="V63" i="20" s="1"/>
  <c r="Z71" i="23"/>
  <c r="AA71" i="23" s="1"/>
  <c r="V64" i="20" s="1"/>
  <c r="Z72" i="23"/>
  <c r="AA72" i="23" s="1"/>
  <c r="V65" i="20" s="1"/>
  <c r="Z73" i="23"/>
  <c r="AA73" i="23" s="1"/>
  <c r="V66" i="20" s="1"/>
  <c r="Z74" i="23"/>
  <c r="AA74" i="23" s="1"/>
  <c r="V67" i="20" s="1"/>
  <c r="Z75" i="23"/>
  <c r="AA75" i="23" s="1"/>
  <c r="V68" i="20" s="1"/>
  <c r="Z76" i="23"/>
  <c r="AA76" i="23" s="1"/>
  <c r="V69" i="20" s="1"/>
  <c r="Z77" i="23"/>
  <c r="AA77" i="23" s="1"/>
  <c r="V70" i="20" s="1"/>
  <c r="Z78" i="23"/>
  <c r="AB78" i="23" s="1"/>
  <c r="U71" i="20" s="1"/>
  <c r="Z79" i="23"/>
  <c r="AA79" i="23" s="1"/>
  <c r="V72" i="20" s="1"/>
  <c r="Z80" i="23"/>
  <c r="AA80" i="23" s="1"/>
  <c r="V73" i="20" s="1"/>
  <c r="Z81" i="23"/>
  <c r="AA81" i="23" s="1"/>
  <c r="V74" i="20" s="1"/>
  <c r="Z82" i="23"/>
  <c r="AA82" i="23" s="1"/>
  <c r="V75" i="20" s="1"/>
  <c r="Z83" i="23"/>
  <c r="AA83" i="23" s="1"/>
  <c r="V76" i="20" s="1"/>
  <c r="Z84" i="23"/>
  <c r="AB84" i="23" s="1"/>
  <c r="U77" i="20" s="1"/>
  <c r="Z85" i="23"/>
  <c r="AA85" i="23" s="1"/>
  <c r="V78" i="20" s="1"/>
  <c r="Z86" i="23"/>
  <c r="AA86" i="23" s="1"/>
  <c r="V79" i="20" s="1"/>
  <c r="Z87" i="23"/>
  <c r="AA87" i="23"/>
  <c r="V80" i="20" s="1"/>
  <c r="Z90" i="23"/>
  <c r="AA90" i="23" s="1"/>
  <c r="V81" i="20" s="1"/>
  <c r="Z91" i="23"/>
  <c r="AA91" i="23" s="1"/>
  <c r="V82" i="20" s="1"/>
  <c r="Z92" i="23"/>
  <c r="AB92" i="23" s="1"/>
  <c r="U83" i="20" s="1"/>
  <c r="Z93" i="23"/>
  <c r="AA93" i="23"/>
  <c r="V84" i="20" s="1"/>
  <c r="Z94" i="23"/>
  <c r="AA94" i="23"/>
  <c r="V85" i="20" s="1"/>
  <c r="Z95" i="23"/>
  <c r="AA95" i="23"/>
  <c r="V86" i="20" s="1"/>
  <c r="Z96" i="23"/>
  <c r="AA96" i="23"/>
  <c r="V87" i="20" s="1"/>
  <c r="Z97" i="23"/>
  <c r="AA97" i="23"/>
  <c r="V88" i="20" s="1"/>
  <c r="Z98" i="23"/>
  <c r="AB98" i="23" s="1"/>
  <c r="U89" i="20" s="1"/>
  <c r="AA98" i="23"/>
  <c r="V89" i="20" s="1"/>
  <c r="Z99" i="23"/>
  <c r="AB99" i="23" s="1"/>
  <c r="U90" i="20" s="1"/>
  <c r="AA99" i="23"/>
  <c r="V90" i="20" s="1"/>
  <c r="Z100" i="23"/>
  <c r="AA100" i="23"/>
  <c r="V91" i="20" s="1"/>
  <c r="Z101" i="23"/>
  <c r="AA101" i="23"/>
  <c r="V92" i="20" s="1"/>
  <c r="Z102" i="23"/>
  <c r="AB102" i="23" s="1"/>
  <c r="AA102" i="23"/>
  <c r="R10" i="23"/>
  <c r="R11" i="23"/>
  <c r="R12" i="23"/>
  <c r="R13" i="23"/>
  <c r="M6" i="20" s="1"/>
  <c r="R14" i="23"/>
  <c r="S14" i="23" s="1"/>
  <c r="O7" i="20" s="1"/>
  <c r="R27" i="23"/>
  <c r="M20" i="20" s="1"/>
  <c r="R28" i="23"/>
  <c r="M21" i="20" s="1"/>
  <c r="R29" i="23"/>
  <c r="M22" i="20" s="1"/>
  <c r="R30" i="23"/>
  <c r="M23" i="20" s="1"/>
  <c r="R31" i="23"/>
  <c r="M24" i="20" s="1"/>
  <c r="R32" i="23"/>
  <c r="M25" i="20" s="1"/>
  <c r="R33" i="23"/>
  <c r="M26" i="20" s="1"/>
  <c r="R34" i="23"/>
  <c r="M27" i="20" s="1"/>
  <c r="R35" i="23"/>
  <c r="M28" i="20" s="1"/>
  <c r="R36" i="23"/>
  <c r="M29" i="20" s="1"/>
  <c r="R37" i="23"/>
  <c r="M30" i="20" s="1"/>
  <c r="R38" i="23"/>
  <c r="M31" i="20" s="1"/>
  <c r="R39" i="23"/>
  <c r="M32" i="20" s="1"/>
  <c r="R40" i="23"/>
  <c r="M33" i="20" s="1"/>
  <c r="R41" i="23"/>
  <c r="M34" i="20" s="1"/>
  <c r="R42" i="23"/>
  <c r="M35" i="20" s="1"/>
  <c r="R43" i="23"/>
  <c r="M36" i="20" s="1"/>
  <c r="R44" i="23"/>
  <c r="M37" i="20" s="1"/>
  <c r="R45" i="23"/>
  <c r="M38" i="20" s="1"/>
  <c r="R46" i="23"/>
  <c r="M39" i="20" s="1"/>
  <c r="R47" i="23"/>
  <c r="M40" i="20" s="1"/>
  <c r="R48" i="23"/>
  <c r="M41" i="20" s="1"/>
  <c r="R49" i="23"/>
  <c r="M42" i="20" s="1"/>
  <c r="R50" i="23"/>
  <c r="M43" i="20" s="1"/>
  <c r="R51" i="23"/>
  <c r="M44" i="20" s="1"/>
  <c r="R52" i="23"/>
  <c r="M45" i="20" s="1"/>
  <c r="R53" i="23"/>
  <c r="M46" i="20" s="1"/>
  <c r="R54" i="23"/>
  <c r="M47" i="20" s="1"/>
  <c r="R55" i="23"/>
  <c r="M48" i="20" s="1"/>
  <c r="R56" i="23"/>
  <c r="M49" i="20" s="1"/>
  <c r="R57" i="23"/>
  <c r="M50" i="20" s="1"/>
  <c r="R58" i="23"/>
  <c r="M51" i="20" s="1"/>
  <c r="R59" i="23"/>
  <c r="M52" i="20" s="1"/>
  <c r="R60" i="23"/>
  <c r="M53" i="20" s="1"/>
  <c r="R61" i="23"/>
  <c r="M54" i="20" s="1"/>
  <c r="R62" i="23"/>
  <c r="M55" i="20" s="1"/>
  <c r="R63" i="23"/>
  <c r="M56" i="20" s="1"/>
  <c r="R64" i="23"/>
  <c r="M57" i="20" s="1"/>
  <c r="R65" i="23"/>
  <c r="M58" i="20" s="1"/>
  <c r="R66" i="23"/>
  <c r="M59" i="20" s="1"/>
  <c r="S66" i="23"/>
  <c r="O59" i="20" s="1"/>
  <c r="R67" i="23"/>
  <c r="M60" i="20" s="1"/>
  <c r="R68" i="23"/>
  <c r="M61" i="20" s="1"/>
  <c r="R69" i="23"/>
  <c r="M62" i="20" s="1"/>
  <c r="R70" i="23"/>
  <c r="M63" i="20" s="1"/>
  <c r="R71" i="23"/>
  <c r="M64" i="20" s="1"/>
  <c r="T71" i="23"/>
  <c r="N64" i="20" s="1"/>
  <c r="R72" i="23"/>
  <c r="M65" i="20" s="1"/>
  <c r="R73" i="23"/>
  <c r="M66" i="20" s="1"/>
  <c r="R74" i="23"/>
  <c r="M67" i="20" s="1"/>
  <c r="R75" i="23"/>
  <c r="M68" i="20" s="1"/>
  <c r="R76" i="23"/>
  <c r="M69" i="20" s="1"/>
  <c r="R77" i="23"/>
  <c r="M70" i="20" s="1"/>
  <c r="R78" i="23"/>
  <c r="M71" i="20" s="1"/>
  <c r="R79" i="23"/>
  <c r="M72" i="20" s="1"/>
  <c r="R80" i="23"/>
  <c r="M73" i="20" s="1"/>
  <c r="R81" i="23"/>
  <c r="M74" i="20" s="1"/>
  <c r="R82" i="23"/>
  <c r="M75" i="20" s="1"/>
  <c r="R83" i="23"/>
  <c r="M76" i="20" s="1"/>
  <c r="R84" i="23"/>
  <c r="M77" i="20" s="1"/>
  <c r="R85" i="23"/>
  <c r="M78" i="20" s="1"/>
  <c r="R86" i="23"/>
  <c r="M79" i="20" s="1"/>
  <c r="R87" i="23"/>
  <c r="M80" i="20" s="1"/>
  <c r="S87" i="23"/>
  <c r="O80" i="20" s="1"/>
  <c r="T87" i="23"/>
  <c r="N80" i="20" s="1"/>
  <c r="M81" i="20"/>
  <c r="M82" i="20"/>
  <c r="T91" i="23"/>
  <c r="N82" i="20" s="1"/>
  <c r="R92" i="23"/>
  <c r="M83" i="20" s="1"/>
  <c r="T92" i="23"/>
  <c r="N83" i="20" s="1"/>
  <c r="R93" i="23"/>
  <c r="M84" i="20" s="1"/>
  <c r="S93" i="23"/>
  <c r="O84" i="20" s="1"/>
  <c r="T93" i="23"/>
  <c r="N84" i="20" s="1"/>
  <c r="R94" i="23"/>
  <c r="M85" i="20" s="1"/>
  <c r="S94" i="23"/>
  <c r="O85" i="20" s="1"/>
  <c r="T94" i="23"/>
  <c r="N85" i="20" s="1"/>
  <c r="R95" i="23"/>
  <c r="M86" i="20" s="1"/>
  <c r="S95" i="23"/>
  <c r="O86" i="20" s="1"/>
  <c r="T95" i="23"/>
  <c r="N86" i="20" s="1"/>
  <c r="R96" i="23"/>
  <c r="M87" i="20" s="1"/>
  <c r="S96" i="23"/>
  <c r="O87" i="20" s="1"/>
  <c r="T96" i="23"/>
  <c r="N87" i="20" s="1"/>
  <c r="R97" i="23"/>
  <c r="M88" i="20" s="1"/>
  <c r="S97" i="23"/>
  <c r="O88" i="20" s="1"/>
  <c r="T97" i="23"/>
  <c r="N88" i="20" s="1"/>
  <c r="R98" i="23"/>
  <c r="M89" i="20" s="1"/>
  <c r="S98" i="23"/>
  <c r="O89" i="20" s="1"/>
  <c r="T98" i="23"/>
  <c r="N89" i="20" s="1"/>
  <c r="R99" i="23"/>
  <c r="M90" i="20" s="1"/>
  <c r="S99" i="23"/>
  <c r="O90" i="20" s="1"/>
  <c r="T99" i="23"/>
  <c r="N90" i="20" s="1"/>
  <c r="R100" i="23"/>
  <c r="M91" i="20" s="1"/>
  <c r="S100" i="23"/>
  <c r="O91" i="20" s="1"/>
  <c r="T100" i="23"/>
  <c r="N91" i="20" s="1"/>
  <c r="R101" i="23"/>
  <c r="M92" i="20" s="1"/>
  <c r="S101" i="23"/>
  <c r="O92" i="20" s="1"/>
  <c r="T101" i="23"/>
  <c r="N92" i="20" s="1"/>
  <c r="R102" i="23"/>
  <c r="S102" i="23"/>
  <c r="T102" i="23"/>
  <c r="M15" i="23"/>
  <c r="M16" i="23"/>
  <c r="N16" i="23" s="1"/>
  <c r="L9" i="20" s="1"/>
  <c r="M17" i="23"/>
  <c r="M18" i="23"/>
  <c r="N18" i="23" s="1"/>
  <c r="L11" i="20" s="1"/>
  <c r="M20" i="23"/>
  <c r="J13" i="20" s="1"/>
  <c r="M21" i="23"/>
  <c r="M22" i="23"/>
  <c r="N22" i="23" s="1"/>
  <c r="L15" i="20" s="1"/>
  <c r="M23" i="23"/>
  <c r="M24" i="23"/>
  <c r="N24" i="23" s="1"/>
  <c r="L17" i="20" s="1"/>
  <c r="M25" i="23"/>
  <c r="M26" i="23"/>
  <c r="N26" i="23" s="1"/>
  <c r="L19" i="20" s="1"/>
  <c r="M27" i="23"/>
  <c r="N27" i="23" s="1"/>
  <c r="L20" i="20" s="1"/>
  <c r="M28" i="23"/>
  <c r="N28" i="23" s="1"/>
  <c r="L21" i="20" s="1"/>
  <c r="M29" i="23"/>
  <c r="O29" i="23" s="1"/>
  <c r="K22" i="20" s="1"/>
  <c r="M30" i="23"/>
  <c r="N30" i="23" s="1"/>
  <c r="L23" i="20" s="1"/>
  <c r="M31" i="23"/>
  <c r="N31" i="23" s="1"/>
  <c r="L24" i="20" s="1"/>
  <c r="M32" i="23"/>
  <c r="N32" i="23" s="1"/>
  <c r="L25" i="20" s="1"/>
  <c r="M33" i="23"/>
  <c r="N33" i="23" s="1"/>
  <c r="L26" i="20" s="1"/>
  <c r="M34" i="23"/>
  <c r="O34" i="23" s="1"/>
  <c r="K27" i="20" s="1"/>
  <c r="M35" i="23"/>
  <c r="N35" i="23" s="1"/>
  <c r="L28" i="20" s="1"/>
  <c r="M36" i="23"/>
  <c r="O36" i="23" s="1"/>
  <c r="K29" i="20" s="1"/>
  <c r="M37" i="23"/>
  <c r="N37" i="23" s="1"/>
  <c r="L30" i="20" s="1"/>
  <c r="M38" i="23"/>
  <c r="N38" i="23" s="1"/>
  <c r="L31" i="20" s="1"/>
  <c r="M39" i="23"/>
  <c r="N39" i="23" s="1"/>
  <c r="L32" i="20" s="1"/>
  <c r="M40" i="23"/>
  <c r="O40" i="23" s="1"/>
  <c r="K33" i="20" s="1"/>
  <c r="M41" i="23"/>
  <c r="N41" i="23" s="1"/>
  <c r="L34" i="20" s="1"/>
  <c r="M42" i="23"/>
  <c r="N42" i="23" s="1"/>
  <c r="L35" i="20" s="1"/>
  <c r="M43" i="23"/>
  <c r="O43" i="23" s="1"/>
  <c r="K36" i="20" s="1"/>
  <c r="M44" i="23"/>
  <c r="O44" i="23" s="1"/>
  <c r="K37" i="20" s="1"/>
  <c r="M45" i="23"/>
  <c r="N45" i="23" s="1"/>
  <c r="L38" i="20" s="1"/>
  <c r="M46" i="23"/>
  <c r="M47" i="23"/>
  <c r="O47" i="23" s="1"/>
  <c r="K40" i="20" s="1"/>
  <c r="M48" i="23"/>
  <c r="N48" i="23" s="1"/>
  <c r="L41" i="20" s="1"/>
  <c r="M49" i="23"/>
  <c r="N49" i="23" s="1"/>
  <c r="L42" i="20" s="1"/>
  <c r="M50" i="23"/>
  <c r="N50" i="23" s="1"/>
  <c r="L43" i="20" s="1"/>
  <c r="M51" i="23"/>
  <c r="N51" i="23" s="1"/>
  <c r="L44" i="20" s="1"/>
  <c r="M52" i="23"/>
  <c r="N52" i="23" s="1"/>
  <c r="L45" i="20" s="1"/>
  <c r="M53" i="23"/>
  <c r="N53" i="23" s="1"/>
  <c r="L46" i="20" s="1"/>
  <c r="M54" i="23"/>
  <c r="N54" i="23" s="1"/>
  <c r="L47" i="20" s="1"/>
  <c r="M55" i="23"/>
  <c r="O55" i="23" s="1"/>
  <c r="K48" i="20" s="1"/>
  <c r="M56" i="23"/>
  <c r="N56" i="23" s="1"/>
  <c r="L49" i="20" s="1"/>
  <c r="M57" i="23"/>
  <c r="O57" i="23" s="1"/>
  <c r="K50" i="20" s="1"/>
  <c r="M58" i="23"/>
  <c r="N58" i="23" s="1"/>
  <c r="L51" i="20" s="1"/>
  <c r="M59" i="23"/>
  <c r="O59" i="23" s="1"/>
  <c r="K52" i="20" s="1"/>
  <c r="M60" i="23"/>
  <c r="N60" i="23" s="1"/>
  <c r="L53" i="20" s="1"/>
  <c r="M61" i="23"/>
  <c r="O61" i="23" s="1"/>
  <c r="K54" i="20" s="1"/>
  <c r="M62" i="23"/>
  <c r="N62" i="23" s="1"/>
  <c r="L55" i="20" s="1"/>
  <c r="M63" i="23"/>
  <c r="O63" i="23" s="1"/>
  <c r="K56" i="20" s="1"/>
  <c r="M64" i="23"/>
  <c r="N64" i="23" s="1"/>
  <c r="L57" i="20" s="1"/>
  <c r="M65" i="23"/>
  <c r="O65" i="23" s="1"/>
  <c r="K58" i="20" s="1"/>
  <c r="M66" i="23"/>
  <c r="N66" i="23" s="1"/>
  <c r="L59" i="20" s="1"/>
  <c r="M67" i="23"/>
  <c r="O67" i="23" s="1"/>
  <c r="K60" i="20" s="1"/>
  <c r="M68" i="23"/>
  <c r="N68" i="23" s="1"/>
  <c r="L61" i="20" s="1"/>
  <c r="M69" i="23"/>
  <c r="N69" i="23" s="1"/>
  <c r="L62" i="20" s="1"/>
  <c r="M70" i="23"/>
  <c r="N70" i="23" s="1"/>
  <c r="L63" i="20" s="1"/>
  <c r="M71" i="23"/>
  <c r="O71" i="23" s="1"/>
  <c r="K64" i="20" s="1"/>
  <c r="M72" i="23"/>
  <c r="N72" i="23" s="1"/>
  <c r="L65" i="20" s="1"/>
  <c r="M73" i="23"/>
  <c r="O73" i="23" s="1"/>
  <c r="K66" i="20" s="1"/>
  <c r="M74" i="23"/>
  <c r="N74" i="23" s="1"/>
  <c r="L67" i="20" s="1"/>
  <c r="M75" i="23"/>
  <c r="O75" i="23" s="1"/>
  <c r="K68" i="20" s="1"/>
  <c r="M76" i="23"/>
  <c r="N76" i="23" s="1"/>
  <c r="L69" i="20" s="1"/>
  <c r="M77" i="23"/>
  <c r="O77" i="23" s="1"/>
  <c r="K70" i="20" s="1"/>
  <c r="M78" i="23"/>
  <c r="N78" i="23" s="1"/>
  <c r="L71" i="20" s="1"/>
  <c r="M79" i="23"/>
  <c r="O79" i="23" s="1"/>
  <c r="K72" i="20" s="1"/>
  <c r="M80" i="23"/>
  <c r="N80" i="23" s="1"/>
  <c r="L73" i="20" s="1"/>
  <c r="M81" i="23"/>
  <c r="N81" i="23" s="1"/>
  <c r="L74" i="20" s="1"/>
  <c r="M82" i="23"/>
  <c r="N82" i="23" s="1"/>
  <c r="L75" i="20" s="1"/>
  <c r="M83" i="23"/>
  <c r="O83" i="23" s="1"/>
  <c r="K76" i="20" s="1"/>
  <c r="M84" i="23"/>
  <c r="N84" i="23" s="1"/>
  <c r="L77" i="20" s="1"/>
  <c r="M85" i="23"/>
  <c r="O85" i="23" s="1"/>
  <c r="K78" i="20" s="1"/>
  <c r="M86" i="23"/>
  <c r="N86" i="23" s="1"/>
  <c r="L79" i="20" s="1"/>
  <c r="M87" i="23"/>
  <c r="N87" i="23"/>
  <c r="L80" i="20" s="1"/>
  <c r="O87" i="23"/>
  <c r="K80" i="20" s="1"/>
  <c r="M90" i="23"/>
  <c r="O90" i="23" s="1"/>
  <c r="K81" i="20" s="1"/>
  <c r="M91" i="23"/>
  <c r="N91" i="23" s="1"/>
  <c r="L82" i="20" s="1"/>
  <c r="M92" i="23"/>
  <c r="N92" i="23" s="1"/>
  <c r="L83" i="20" s="1"/>
  <c r="M93" i="23"/>
  <c r="N93" i="23"/>
  <c r="L84" i="20" s="1"/>
  <c r="O93" i="23"/>
  <c r="K84" i="20" s="1"/>
  <c r="M94" i="23"/>
  <c r="N94" i="23"/>
  <c r="L85" i="20" s="1"/>
  <c r="O94" i="23"/>
  <c r="K85" i="20" s="1"/>
  <c r="M95" i="23"/>
  <c r="N95" i="23"/>
  <c r="L86" i="20" s="1"/>
  <c r="O95" i="23"/>
  <c r="K86" i="20" s="1"/>
  <c r="M96" i="23"/>
  <c r="N96" i="23"/>
  <c r="L87" i="20" s="1"/>
  <c r="O96" i="23"/>
  <c r="K87" i="20" s="1"/>
  <c r="M97" i="23"/>
  <c r="N97" i="23"/>
  <c r="L88" i="20" s="1"/>
  <c r="O97" i="23"/>
  <c r="K88" i="20" s="1"/>
  <c r="M98" i="23"/>
  <c r="N98" i="23"/>
  <c r="L89" i="20" s="1"/>
  <c r="O98" i="23"/>
  <c r="K89" i="20" s="1"/>
  <c r="M99" i="23"/>
  <c r="N99" i="23"/>
  <c r="L90" i="20" s="1"/>
  <c r="O99" i="23"/>
  <c r="K90" i="20" s="1"/>
  <c r="M100" i="23"/>
  <c r="N100" i="23"/>
  <c r="L91" i="20" s="1"/>
  <c r="O100" i="23"/>
  <c r="K91" i="20" s="1"/>
  <c r="M101" i="23"/>
  <c r="N101" i="23"/>
  <c r="L92" i="20" s="1"/>
  <c r="O101" i="23"/>
  <c r="K92" i="20" s="1"/>
  <c r="M102" i="23"/>
  <c r="N102" i="23"/>
  <c r="O102" i="23"/>
  <c r="AF106" i="23"/>
  <c r="AH106" i="23" s="1"/>
  <c r="AF107" i="23"/>
  <c r="AG107" i="23" s="1"/>
  <c r="AF108" i="23"/>
  <c r="AH108" i="23" s="1"/>
  <c r="AF109" i="23"/>
  <c r="AG109" i="23" s="1"/>
  <c r="AF110" i="23"/>
  <c r="AF111" i="23"/>
  <c r="AG111" i="23" s="1"/>
  <c r="AF112" i="23"/>
  <c r="AH112" i="23" s="1"/>
  <c r="AF113" i="23"/>
  <c r="AG113" i="23" s="1"/>
  <c r="AF114" i="23"/>
  <c r="AZ114" i="23" s="1"/>
  <c r="AF115" i="23"/>
  <c r="AG115" i="23" s="1"/>
  <c r="AF116" i="23"/>
  <c r="AH116" i="23" s="1"/>
  <c r="AF117" i="23"/>
  <c r="AG117" i="23" s="1"/>
  <c r="Z106" i="23"/>
  <c r="AA106" i="23" s="1"/>
  <c r="Z107" i="23"/>
  <c r="AA107" i="23" s="1"/>
  <c r="Z108" i="23"/>
  <c r="AA108" i="23" s="1"/>
  <c r="Z109" i="23"/>
  <c r="AA109" i="23" s="1"/>
  <c r="Z110" i="23"/>
  <c r="Z111" i="23"/>
  <c r="AB111" i="23" s="1"/>
  <c r="Z112" i="23"/>
  <c r="AA112" i="23" s="1"/>
  <c r="Z113" i="23"/>
  <c r="AA113" i="23" s="1"/>
  <c r="Z114" i="23"/>
  <c r="AB114" i="23" s="1"/>
  <c r="Z115" i="23"/>
  <c r="AB115" i="23" s="1"/>
  <c r="Z116" i="23"/>
  <c r="Z117" i="23"/>
  <c r="AA117" i="23" s="1"/>
  <c r="R106" i="23"/>
  <c r="T106" i="23" s="1"/>
  <c r="R107" i="23"/>
  <c r="T107" i="23" s="1"/>
  <c r="R108" i="23"/>
  <c r="R109" i="23"/>
  <c r="S109" i="23" s="1"/>
  <c r="R110" i="23"/>
  <c r="T110" i="23" s="1"/>
  <c r="R111" i="23"/>
  <c r="S111" i="23" s="1"/>
  <c r="R112" i="23"/>
  <c r="S112" i="23" s="1"/>
  <c r="R113" i="23"/>
  <c r="S113" i="23" s="1"/>
  <c r="R114" i="23"/>
  <c r="T114" i="23" s="1"/>
  <c r="R115" i="23"/>
  <c r="S115" i="23" s="1"/>
  <c r="R116" i="23"/>
  <c r="S116" i="23" s="1"/>
  <c r="R117" i="23"/>
  <c r="S117" i="23" s="1"/>
  <c r="M10" i="23"/>
  <c r="J3" i="20" s="1"/>
  <c r="M11" i="23"/>
  <c r="M12" i="23"/>
  <c r="M13" i="23"/>
  <c r="M14" i="23"/>
  <c r="N14" i="23" s="1"/>
  <c r="L7" i="20" s="1"/>
  <c r="M106" i="23"/>
  <c r="N106" i="23" s="1"/>
  <c r="M107" i="23"/>
  <c r="N107" i="23" s="1"/>
  <c r="M108" i="23"/>
  <c r="N108" i="23" s="1"/>
  <c r="M109" i="23"/>
  <c r="O109" i="23" s="1"/>
  <c r="M110" i="23"/>
  <c r="N110" i="23" s="1"/>
  <c r="M111" i="23"/>
  <c r="N111" i="23" s="1"/>
  <c r="M112" i="23"/>
  <c r="N112" i="23" s="1"/>
  <c r="M113" i="23"/>
  <c r="N113" i="23" s="1"/>
  <c r="M114" i="23"/>
  <c r="M115" i="23"/>
  <c r="M116" i="23"/>
  <c r="N116" i="23" s="1"/>
  <c r="M117" i="23"/>
  <c r="N117" i="23" s="1"/>
  <c r="AF9" i="23"/>
  <c r="Z9" i="23"/>
  <c r="AB9" i="23" s="1"/>
  <c r="U2" i="20" s="1"/>
  <c r="R9" i="23"/>
  <c r="S9" i="23" s="1"/>
  <c r="O2" i="20" s="1"/>
  <c r="M9" i="23"/>
  <c r="O9" i="23" s="1"/>
  <c r="K2" i="20" s="1"/>
  <c r="M18" i="20" l="1"/>
  <c r="N79" i="23"/>
  <c r="L72" i="20" s="1"/>
  <c r="T34" i="23"/>
  <c r="N27" i="20" s="1"/>
  <c r="O70" i="23"/>
  <c r="K63" i="20" s="1"/>
  <c r="N65" i="23"/>
  <c r="L58" i="20" s="1"/>
  <c r="AA92" i="23"/>
  <c r="V83" i="20" s="1"/>
  <c r="S92" i="23"/>
  <c r="O83" i="20" s="1"/>
  <c r="O92" i="23"/>
  <c r="K83" i="20" s="1"/>
  <c r="S91" i="23"/>
  <c r="O82" i="20" s="1"/>
  <c r="O91" i="23"/>
  <c r="K82" i="20" s="1"/>
  <c r="T90" i="23"/>
  <c r="N81" i="20" s="1"/>
  <c r="N90" i="23"/>
  <c r="L81" i="20" s="1"/>
  <c r="S90" i="23"/>
  <c r="O81" i="20" s="1"/>
  <c r="O51" i="23"/>
  <c r="K44" i="20" s="1"/>
  <c r="AA45" i="23"/>
  <c r="V38" i="20" s="1"/>
  <c r="U46" i="23"/>
  <c r="W46" i="23" s="1"/>
  <c r="O56" i="23"/>
  <c r="K49" i="20" s="1"/>
  <c r="S77" i="23"/>
  <c r="O70" i="20" s="1"/>
  <c r="T48" i="23"/>
  <c r="N41" i="20" s="1"/>
  <c r="O68" i="23"/>
  <c r="K61" i="20" s="1"/>
  <c r="N40" i="23"/>
  <c r="L33" i="20" s="1"/>
  <c r="N43" i="23"/>
  <c r="L36" i="20" s="1"/>
  <c r="S35" i="23"/>
  <c r="O28" i="20" s="1"/>
  <c r="AS31" i="23"/>
  <c r="AN24" i="20" s="1"/>
  <c r="O82" i="23"/>
  <c r="K75" i="20" s="1"/>
  <c r="N77" i="23"/>
  <c r="L70" i="20" s="1"/>
  <c r="O66" i="23"/>
  <c r="K59" i="20" s="1"/>
  <c r="N47" i="23"/>
  <c r="L40" i="20" s="1"/>
  <c r="O35" i="23"/>
  <c r="K28" i="20" s="1"/>
  <c r="O28" i="23"/>
  <c r="K21" i="20" s="1"/>
  <c r="T60" i="23"/>
  <c r="N53" i="20" s="1"/>
  <c r="T54" i="23"/>
  <c r="N47" i="20" s="1"/>
  <c r="U102" i="23"/>
  <c r="V102" i="23" s="1"/>
  <c r="O86" i="23"/>
  <c r="K79" i="20" s="1"/>
  <c r="O80" i="23"/>
  <c r="K73" i="20" s="1"/>
  <c r="N75" i="23"/>
  <c r="L68" i="20" s="1"/>
  <c r="N57" i="23"/>
  <c r="L50" i="20" s="1"/>
  <c r="T58" i="23"/>
  <c r="N51" i="20" s="1"/>
  <c r="S76" i="23"/>
  <c r="O69" i="20" s="1"/>
  <c r="T70" i="23"/>
  <c r="N63" i="20" s="1"/>
  <c r="N73" i="23"/>
  <c r="L66" i="20" s="1"/>
  <c r="N36" i="23"/>
  <c r="L29" i="20" s="1"/>
  <c r="AS75" i="23"/>
  <c r="AS63" i="23"/>
  <c r="AN56" i="20" s="1"/>
  <c r="AS59" i="23"/>
  <c r="AN52" i="20" s="1"/>
  <c r="AS47" i="23"/>
  <c r="AN40" i="20" s="1"/>
  <c r="AS43" i="23"/>
  <c r="AN36" i="20" s="1"/>
  <c r="AS27" i="23"/>
  <c r="AN20" i="20" s="1"/>
  <c r="AS15" i="23"/>
  <c r="AN8" i="20" s="1"/>
  <c r="AS11" i="23"/>
  <c r="N29" i="23"/>
  <c r="L22" i="20" s="1"/>
  <c r="T82" i="23"/>
  <c r="N75" i="20" s="1"/>
  <c r="S40" i="23"/>
  <c r="O33" i="20" s="1"/>
  <c r="N85" i="23"/>
  <c r="L78" i="20" s="1"/>
  <c r="N44" i="23"/>
  <c r="L37" i="20" s="1"/>
  <c r="O39" i="23"/>
  <c r="K32" i="20" s="1"/>
  <c r="T80" i="23"/>
  <c r="N73" i="20" s="1"/>
  <c r="T69" i="23"/>
  <c r="N62" i="20" s="1"/>
  <c r="S61" i="23"/>
  <c r="O54" i="20" s="1"/>
  <c r="S49" i="23"/>
  <c r="O42" i="20" s="1"/>
  <c r="S36" i="23"/>
  <c r="O29" i="20" s="1"/>
  <c r="AA78" i="23"/>
  <c r="V71" i="20" s="1"/>
  <c r="AA18" i="23"/>
  <c r="V11" i="20" s="1"/>
  <c r="S83" i="23"/>
  <c r="O76" i="20" s="1"/>
  <c r="T30" i="23"/>
  <c r="N23" i="20" s="1"/>
  <c r="AA84" i="23"/>
  <c r="V77" i="20" s="1"/>
  <c r="O31" i="23"/>
  <c r="K24" i="20" s="1"/>
  <c r="T62" i="23"/>
  <c r="N55" i="20" s="1"/>
  <c r="O62" i="23"/>
  <c r="K55" i="20" s="1"/>
  <c r="T41" i="23"/>
  <c r="N34" i="20" s="1"/>
  <c r="S31" i="23"/>
  <c r="O24" i="20" s="1"/>
  <c r="T86" i="23"/>
  <c r="N79" i="20" s="1"/>
  <c r="S86" i="23"/>
  <c r="O79" i="20" s="1"/>
  <c r="T85" i="23"/>
  <c r="N78" i="20" s="1"/>
  <c r="S85" i="23"/>
  <c r="O78" i="20" s="1"/>
  <c r="T84" i="23"/>
  <c r="N77" i="20" s="1"/>
  <c r="S84" i="23"/>
  <c r="O77" i="20" s="1"/>
  <c r="T83" i="23"/>
  <c r="N76" i="20" s="1"/>
  <c r="S82" i="23"/>
  <c r="O75" i="20" s="1"/>
  <c r="T81" i="23"/>
  <c r="N74" i="20" s="1"/>
  <c r="S81" i="23"/>
  <c r="O74" i="20" s="1"/>
  <c r="S80" i="23"/>
  <c r="O73" i="20" s="1"/>
  <c r="T79" i="23"/>
  <c r="N72" i="20" s="1"/>
  <c r="S79" i="23"/>
  <c r="O72" i="20" s="1"/>
  <c r="T78" i="23"/>
  <c r="N71" i="20" s="1"/>
  <c r="S78" i="23"/>
  <c r="O71" i="20" s="1"/>
  <c r="T77" i="23"/>
  <c r="N70" i="20" s="1"/>
  <c r="T76" i="23"/>
  <c r="N69" i="20" s="1"/>
  <c r="T75" i="23"/>
  <c r="N68" i="20" s="1"/>
  <c r="S75" i="23"/>
  <c r="O68" i="20" s="1"/>
  <c r="T74" i="23"/>
  <c r="N67" i="20" s="1"/>
  <c r="S74" i="23"/>
  <c r="O67" i="20" s="1"/>
  <c r="T73" i="23"/>
  <c r="N66" i="20" s="1"/>
  <c r="S73" i="23"/>
  <c r="O66" i="20" s="1"/>
  <c r="T72" i="23"/>
  <c r="N65" i="20" s="1"/>
  <c r="S72" i="23"/>
  <c r="O65" i="20" s="1"/>
  <c r="S71" i="23"/>
  <c r="O64" i="20" s="1"/>
  <c r="S70" i="23"/>
  <c r="O63" i="20" s="1"/>
  <c r="S69" i="23"/>
  <c r="O62" i="20" s="1"/>
  <c r="T68" i="23"/>
  <c r="N61" i="20" s="1"/>
  <c r="S68" i="23"/>
  <c r="O61" i="20" s="1"/>
  <c r="T67" i="23"/>
  <c r="N60" i="20" s="1"/>
  <c r="S67" i="23"/>
  <c r="O60" i="20" s="1"/>
  <c r="T66" i="23"/>
  <c r="N59" i="20" s="1"/>
  <c r="T65" i="23"/>
  <c r="N58" i="20" s="1"/>
  <c r="S65" i="23"/>
  <c r="O58" i="20" s="1"/>
  <c r="T64" i="23"/>
  <c r="N57" i="20" s="1"/>
  <c r="S64" i="23"/>
  <c r="O57" i="20" s="1"/>
  <c r="T63" i="23"/>
  <c r="N56" i="20" s="1"/>
  <c r="S63" i="23"/>
  <c r="O56" i="20" s="1"/>
  <c r="S62" i="23"/>
  <c r="O55" i="20" s="1"/>
  <c r="T61" i="23"/>
  <c r="N54" i="20" s="1"/>
  <c r="S60" i="23"/>
  <c r="O53" i="20" s="1"/>
  <c r="T59" i="23"/>
  <c r="N52" i="20" s="1"/>
  <c r="S59" i="23"/>
  <c r="O52" i="20" s="1"/>
  <c r="S58" i="23"/>
  <c r="O51" i="20" s="1"/>
  <c r="T57" i="23"/>
  <c r="N50" i="20" s="1"/>
  <c r="S57" i="23"/>
  <c r="O50" i="20" s="1"/>
  <c r="T56" i="23"/>
  <c r="N49" i="20" s="1"/>
  <c r="S56" i="23"/>
  <c r="O49" i="20" s="1"/>
  <c r="S55" i="23"/>
  <c r="O48" i="20" s="1"/>
  <c r="T55" i="23"/>
  <c r="N48" i="20" s="1"/>
  <c r="S54" i="23"/>
  <c r="O47" i="20" s="1"/>
  <c r="T53" i="23"/>
  <c r="N46" i="20" s="1"/>
  <c r="S53" i="23"/>
  <c r="O46" i="20" s="1"/>
  <c r="T52" i="23"/>
  <c r="N45" i="20" s="1"/>
  <c r="S52" i="23"/>
  <c r="O45" i="20" s="1"/>
  <c r="T51" i="23"/>
  <c r="N44" i="20" s="1"/>
  <c r="S51" i="23"/>
  <c r="O44" i="20" s="1"/>
  <c r="T50" i="23"/>
  <c r="N43" i="20" s="1"/>
  <c r="S50" i="23"/>
  <c r="O43" i="20" s="1"/>
  <c r="T49" i="23"/>
  <c r="N42" i="20" s="1"/>
  <c r="S48" i="23"/>
  <c r="O41" i="20" s="1"/>
  <c r="T47" i="23"/>
  <c r="N40" i="20" s="1"/>
  <c r="S47" i="23"/>
  <c r="O40" i="20" s="1"/>
  <c r="T46" i="23"/>
  <c r="N39" i="20" s="1"/>
  <c r="S46" i="23"/>
  <c r="O39" i="20" s="1"/>
  <c r="T45" i="23"/>
  <c r="N38" i="20" s="1"/>
  <c r="S45" i="23"/>
  <c r="O38" i="20" s="1"/>
  <c r="T44" i="23"/>
  <c r="N37" i="20" s="1"/>
  <c r="S44" i="23"/>
  <c r="O37" i="20" s="1"/>
  <c r="T43" i="23"/>
  <c r="N36" i="20" s="1"/>
  <c r="S43" i="23"/>
  <c r="O36" i="20" s="1"/>
  <c r="S42" i="23"/>
  <c r="O35" i="20" s="1"/>
  <c r="T42" i="23"/>
  <c r="N35" i="20" s="1"/>
  <c r="S41" i="23"/>
  <c r="O34" i="20" s="1"/>
  <c r="T40" i="23"/>
  <c r="N33" i="20" s="1"/>
  <c r="T39" i="23"/>
  <c r="N32" i="20" s="1"/>
  <c r="S39" i="23"/>
  <c r="O32" i="20" s="1"/>
  <c r="T38" i="23"/>
  <c r="N31" i="20" s="1"/>
  <c r="S38" i="23"/>
  <c r="O31" i="20" s="1"/>
  <c r="T37" i="23"/>
  <c r="N30" i="20" s="1"/>
  <c r="S37" i="23"/>
  <c r="O30" i="20" s="1"/>
  <c r="T36" i="23"/>
  <c r="N29" i="20" s="1"/>
  <c r="T35" i="23"/>
  <c r="N28" i="20" s="1"/>
  <c r="S34" i="23"/>
  <c r="O27" i="20" s="1"/>
  <c r="T33" i="23"/>
  <c r="N26" i="20" s="1"/>
  <c r="S33" i="23"/>
  <c r="O26" i="20" s="1"/>
  <c r="T32" i="23"/>
  <c r="N25" i="20" s="1"/>
  <c r="S32" i="23"/>
  <c r="O25" i="20" s="1"/>
  <c r="T31" i="23"/>
  <c r="N24" i="20" s="1"/>
  <c r="S30" i="23"/>
  <c r="O23" i="20" s="1"/>
  <c r="T29" i="23"/>
  <c r="N22" i="20" s="1"/>
  <c r="S29" i="23"/>
  <c r="O22" i="20" s="1"/>
  <c r="T28" i="23"/>
  <c r="N21" i="20" s="1"/>
  <c r="S28" i="23"/>
  <c r="O21" i="20" s="1"/>
  <c r="T27" i="23"/>
  <c r="N20" i="20" s="1"/>
  <c r="S27" i="23"/>
  <c r="O20" i="20" s="1"/>
  <c r="S26" i="23"/>
  <c r="O19" i="20" s="1"/>
  <c r="M19" i="20"/>
  <c r="AA24" i="23"/>
  <c r="V17" i="20" s="1"/>
  <c r="U93" i="23"/>
  <c r="W93" i="23" s="1"/>
  <c r="O84" i="23"/>
  <c r="K77" i="20" s="1"/>
  <c r="O72" i="23"/>
  <c r="K65" i="20" s="1"/>
  <c r="O64" i="23"/>
  <c r="K57" i="20" s="1"/>
  <c r="N59" i="23"/>
  <c r="L52" i="20" s="1"/>
  <c r="N55" i="23"/>
  <c r="L48" i="20" s="1"/>
  <c r="O42" i="23"/>
  <c r="K35" i="20" s="1"/>
  <c r="N34" i="23"/>
  <c r="L27" i="20" s="1"/>
  <c r="O27" i="23"/>
  <c r="K20" i="20" s="1"/>
  <c r="AA32" i="23"/>
  <c r="V25" i="20" s="1"/>
  <c r="AA26" i="23"/>
  <c r="V19" i="20" s="1"/>
  <c r="AA21" i="23"/>
  <c r="V14" i="20" s="1"/>
  <c r="T44" i="20"/>
  <c r="U76" i="23"/>
  <c r="W76" i="23" s="1"/>
  <c r="O49" i="23"/>
  <c r="K42" i="20" s="1"/>
  <c r="O45" i="23"/>
  <c r="K38" i="20" s="1"/>
  <c r="O37" i="23"/>
  <c r="K30" i="20" s="1"/>
  <c r="N83" i="23"/>
  <c r="L76" i="20" s="1"/>
  <c r="N71" i="23"/>
  <c r="L64" i="20" s="1"/>
  <c r="N67" i="23"/>
  <c r="L60" i="20" s="1"/>
  <c r="N63" i="23"/>
  <c r="L56" i="20" s="1"/>
  <c r="O58" i="23"/>
  <c r="K51" i="20" s="1"/>
  <c r="O54" i="23"/>
  <c r="K47" i="20" s="1"/>
  <c r="O33" i="23"/>
  <c r="K26" i="20" s="1"/>
  <c r="O30" i="23"/>
  <c r="K23" i="20" s="1"/>
  <c r="X88" i="20"/>
  <c r="O32" i="23"/>
  <c r="K25" i="20" s="1"/>
  <c r="AA23" i="23"/>
  <c r="V16" i="20" s="1"/>
  <c r="N61" i="23"/>
  <c r="L54" i="20" s="1"/>
  <c r="O60" i="23"/>
  <c r="K53" i="20" s="1"/>
  <c r="AA66" i="23"/>
  <c r="V59" i="20" s="1"/>
  <c r="AA60" i="23"/>
  <c r="V53" i="20" s="1"/>
  <c r="AA57" i="23"/>
  <c r="V50" i="20" s="1"/>
  <c r="AA51" i="23"/>
  <c r="V44" i="20" s="1"/>
  <c r="AA33" i="23"/>
  <c r="V26" i="20" s="1"/>
  <c r="AA25" i="23"/>
  <c r="V18" i="20" s="1"/>
  <c r="AA22" i="23"/>
  <c r="V15" i="20" s="1"/>
  <c r="AA20" i="23"/>
  <c r="V13" i="20" s="1"/>
  <c r="AA19" i="23"/>
  <c r="V12" i="20" s="1"/>
  <c r="O81" i="23"/>
  <c r="K74" i="20" s="1"/>
  <c r="O78" i="23"/>
  <c r="K71" i="20" s="1"/>
  <c r="O76" i="23"/>
  <c r="K69" i="20" s="1"/>
  <c r="O74" i="23"/>
  <c r="K67" i="20" s="1"/>
  <c r="O69" i="23"/>
  <c r="K62" i="20" s="1"/>
  <c r="O53" i="23"/>
  <c r="K46" i="20" s="1"/>
  <c r="O52" i="23"/>
  <c r="K45" i="20" s="1"/>
  <c r="O50" i="23"/>
  <c r="K43" i="20" s="1"/>
  <c r="O48" i="23"/>
  <c r="K41" i="20" s="1"/>
  <c r="O46" i="23"/>
  <c r="K39" i="20" s="1"/>
  <c r="N46" i="23"/>
  <c r="L39" i="20" s="1"/>
  <c r="O41" i="23"/>
  <c r="K34" i="20" s="1"/>
  <c r="O38" i="23"/>
  <c r="K31" i="20" s="1"/>
  <c r="N20" i="23"/>
  <c r="L13" i="20" s="1"/>
  <c r="U25" i="23"/>
  <c r="P18" i="20" s="1"/>
  <c r="T38" i="20"/>
  <c r="U79" i="23"/>
  <c r="W79" i="23" s="1"/>
  <c r="AG9" i="23"/>
  <c r="Z2" i="20" s="1"/>
  <c r="AZ9" i="23"/>
  <c r="AA2" i="20" s="1"/>
  <c r="U99" i="23"/>
  <c r="W99" i="23" s="1"/>
  <c r="X73" i="20"/>
  <c r="X67" i="20"/>
  <c r="X61" i="20"/>
  <c r="U97" i="23"/>
  <c r="W97" i="23" s="1"/>
  <c r="T83" i="20"/>
  <c r="S12" i="23"/>
  <c r="O5" i="20" s="1"/>
  <c r="M5" i="20"/>
  <c r="AB101" i="23"/>
  <c r="U92" i="20" s="1"/>
  <c r="T92" i="20"/>
  <c r="AB95" i="23"/>
  <c r="U86" i="20" s="1"/>
  <c r="T86" i="20"/>
  <c r="AB87" i="23"/>
  <c r="U80" i="20" s="1"/>
  <c r="T80" i="20"/>
  <c r="AB81" i="23"/>
  <c r="U74" i="20" s="1"/>
  <c r="T74" i="20"/>
  <c r="AB75" i="23"/>
  <c r="U68" i="20" s="1"/>
  <c r="T68" i="20"/>
  <c r="AB72" i="23"/>
  <c r="U65" i="20" s="1"/>
  <c r="T65" i="20"/>
  <c r="AB69" i="23"/>
  <c r="U62" i="20" s="1"/>
  <c r="T62" i="20"/>
  <c r="J84" i="20"/>
  <c r="AK2" i="20"/>
  <c r="AS9" i="23"/>
  <c r="N13" i="23"/>
  <c r="L6" i="20" s="1"/>
  <c r="J6" i="20"/>
  <c r="U100" i="23"/>
  <c r="W100" i="23" s="1"/>
  <c r="J91" i="20"/>
  <c r="U98" i="23"/>
  <c r="W98" i="23" s="1"/>
  <c r="J89" i="20"/>
  <c r="U96" i="23"/>
  <c r="W96" i="23" s="1"/>
  <c r="J87" i="20"/>
  <c r="U94" i="23"/>
  <c r="W94" i="23" s="1"/>
  <c r="AJ94" i="23" s="1"/>
  <c r="J85" i="20"/>
  <c r="U92" i="23"/>
  <c r="W92" i="23" s="1"/>
  <c r="AJ92" i="23" s="1"/>
  <c r="J83" i="20"/>
  <c r="U90" i="23"/>
  <c r="W90" i="23" s="1"/>
  <c r="J81" i="20"/>
  <c r="U86" i="23"/>
  <c r="W86" i="23" s="1"/>
  <c r="J79" i="20"/>
  <c r="U84" i="23"/>
  <c r="W84" i="23" s="1"/>
  <c r="J77" i="20"/>
  <c r="U82" i="23"/>
  <c r="W82" i="23" s="1"/>
  <c r="J75" i="20"/>
  <c r="U80" i="23"/>
  <c r="W80" i="23" s="1"/>
  <c r="J73" i="20"/>
  <c r="U78" i="23"/>
  <c r="W78" i="23" s="1"/>
  <c r="J71" i="20"/>
  <c r="U74" i="23"/>
  <c r="W74" i="23" s="1"/>
  <c r="J67" i="20"/>
  <c r="U72" i="23"/>
  <c r="W72" i="23" s="1"/>
  <c r="J65" i="20"/>
  <c r="U70" i="23"/>
  <c r="W70" i="23" s="1"/>
  <c r="J63" i="20"/>
  <c r="U68" i="23"/>
  <c r="W68" i="23" s="1"/>
  <c r="J61" i="20"/>
  <c r="U66" i="23"/>
  <c r="W66" i="23" s="1"/>
  <c r="J59" i="20"/>
  <c r="U64" i="23"/>
  <c r="W64" i="23" s="1"/>
  <c r="J57" i="20"/>
  <c r="U62" i="23"/>
  <c r="W62" i="23" s="1"/>
  <c r="J55" i="20"/>
  <c r="U60" i="23"/>
  <c r="W60" i="23" s="1"/>
  <c r="J53" i="20"/>
  <c r="U58" i="23"/>
  <c r="W58" i="23" s="1"/>
  <c r="J51" i="20"/>
  <c r="U56" i="23"/>
  <c r="W56" i="23" s="1"/>
  <c r="AJ56" i="23" s="1"/>
  <c r="AK56" i="23" s="1"/>
  <c r="AL56" i="23" s="1"/>
  <c r="J49" i="20"/>
  <c r="U54" i="23"/>
  <c r="W54" i="23" s="1"/>
  <c r="J47" i="20"/>
  <c r="U52" i="23"/>
  <c r="W52" i="23" s="1"/>
  <c r="J45" i="20"/>
  <c r="U50" i="23"/>
  <c r="W50" i="23" s="1"/>
  <c r="J43" i="20"/>
  <c r="U48" i="23"/>
  <c r="W48" i="23" s="1"/>
  <c r="J41" i="20"/>
  <c r="U44" i="23"/>
  <c r="W44" i="23" s="1"/>
  <c r="J37" i="20"/>
  <c r="U42" i="23"/>
  <c r="W42" i="23" s="1"/>
  <c r="J35" i="20"/>
  <c r="U40" i="23"/>
  <c r="W40" i="23" s="1"/>
  <c r="J33" i="20"/>
  <c r="U38" i="23"/>
  <c r="W38" i="23" s="1"/>
  <c r="J31" i="20"/>
  <c r="U36" i="23"/>
  <c r="W36" i="23" s="1"/>
  <c r="J29" i="20"/>
  <c r="U34" i="23"/>
  <c r="W34" i="23" s="1"/>
  <c r="J27" i="20"/>
  <c r="U32" i="23"/>
  <c r="W32" i="23" s="1"/>
  <c r="J25" i="20"/>
  <c r="U30" i="23"/>
  <c r="W30" i="23" s="1"/>
  <c r="AJ30" i="23" s="1"/>
  <c r="AK30" i="23" s="1"/>
  <c r="AL30" i="23" s="1"/>
  <c r="J23" i="20"/>
  <c r="U28" i="23"/>
  <c r="W28" i="23" s="1"/>
  <c r="J21" i="20"/>
  <c r="S11" i="23"/>
  <c r="O4" i="20" s="1"/>
  <c r="M4" i="20"/>
  <c r="AB12" i="23"/>
  <c r="U5" i="20" s="1"/>
  <c r="T5" i="20"/>
  <c r="AG99" i="23"/>
  <c r="Z90" i="20" s="1"/>
  <c r="X90" i="20"/>
  <c r="AG93" i="23"/>
  <c r="Z84" i="20" s="1"/>
  <c r="AZ93" i="23"/>
  <c r="AA84" i="20" s="1"/>
  <c r="X84" i="20"/>
  <c r="AG61" i="23"/>
  <c r="Z54" i="20" s="1"/>
  <c r="X54" i="20"/>
  <c r="AG55" i="23"/>
  <c r="Z48" i="20" s="1"/>
  <c r="X48" i="20"/>
  <c r="AZ49" i="23"/>
  <c r="AA42" i="20" s="1"/>
  <c r="X42" i="20"/>
  <c r="AG43" i="23"/>
  <c r="Z36" i="20" s="1"/>
  <c r="X36" i="20"/>
  <c r="AZ37" i="23"/>
  <c r="AA30" i="20" s="1"/>
  <c r="X30" i="20"/>
  <c r="AG31" i="23"/>
  <c r="Z24" i="20" s="1"/>
  <c r="X24" i="20"/>
  <c r="AG13" i="23"/>
  <c r="Z6" i="20" s="1"/>
  <c r="X6" i="20"/>
  <c r="AL91" i="20"/>
  <c r="AK91" i="20"/>
  <c r="AL73" i="20"/>
  <c r="AK73" i="20"/>
  <c r="AL55" i="20"/>
  <c r="AK55" i="20"/>
  <c r="AL37" i="20"/>
  <c r="AK37" i="20"/>
  <c r="J90" i="20"/>
  <c r="T89" i="20"/>
  <c r="T77" i="20"/>
  <c r="X57" i="20"/>
  <c r="J39" i="20"/>
  <c r="T10" i="23"/>
  <c r="N3" i="20" s="1"/>
  <c r="M3" i="20"/>
  <c r="AB100" i="23"/>
  <c r="U91" i="20" s="1"/>
  <c r="T91" i="20"/>
  <c r="AB97" i="23"/>
  <c r="U88" i="20" s="1"/>
  <c r="T88" i="20"/>
  <c r="AB94" i="23"/>
  <c r="U85" i="20" s="1"/>
  <c r="T85" i="20"/>
  <c r="AB91" i="23"/>
  <c r="T82" i="20"/>
  <c r="AB86" i="23"/>
  <c r="U79" i="20" s="1"/>
  <c r="T79" i="20"/>
  <c r="AB83" i="23"/>
  <c r="U76" i="20" s="1"/>
  <c r="T76" i="20"/>
  <c r="AB80" i="23"/>
  <c r="U73" i="20" s="1"/>
  <c r="T73" i="20"/>
  <c r="AB77" i="23"/>
  <c r="U70" i="20" s="1"/>
  <c r="T70" i="20"/>
  <c r="AB74" i="23"/>
  <c r="U67" i="20" s="1"/>
  <c r="T67" i="20"/>
  <c r="AB71" i="23"/>
  <c r="U64" i="20" s="1"/>
  <c r="T64" i="20"/>
  <c r="AB68" i="23"/>
  <c r="U61" i="20" s="1"/>
  <c r="T61" i="20"/>
  <c r="AB65" i="23"/>
  <c r="U58" i="20" s="1"/>
  <c r="T58" i="20"/>
  <c r="AB62" i="23"/>
  <c r="U55" i="20" s="1"/>
  <c r="T55" i="20"/>
  <c r="AB59" i="23"/>
  <c r="U52" i="20" s="1"/>
  <c r="T52" i="20"/>
  <c r="AB56" i="23"/>
  <c r="U49" i="20" s="1"/>
  <c r="T49" i="20"/>
  <c r="AB53" i="23"/>
  <c r="U46" i="20" s="1"/>
  <c r="T46" i="20"/>
  <c r="AB50" i="23"/>
  <c r="U43" i="20" s="1"/>
  <c r="T43" i="20"/>
  <c r="AB47" i="23"/>
  <c r="U40" i="20" s="1"/>
  <c r="T40" i="20"/>
  <c r="AB44" i="23"/>
  <c r="U37" i="20" s="1"/>
  <c r="T37" i="20"/>
  <c r="AB41" i="23"/>
  <c r="U34" i="20" s="1"/>
  <c r="T34" i="20"/>
  <c r="AB38" i="23"/>
  <c r="U31" i="20" s="1"/>
  <c r="T31" i="20"/>
  <c r="AB35" i="23"/>
  <c r="U28" i="20" s="1"/>
  <c r="T28" i="20"/>
  <c r="AB29" i="23"/>
  <c r="U22" i="20" s="1"/>
  <c r="T22" i="20"/>
  <c r="AB17" i="23"/>
  <c r="U10" i="20" s="1"/>
  <c r="T10" i="20"/>
  <c r="AB11" i="23"/>
  <c r="U4" i="20" s="1"/>
  <c r="T4" i="20"/>
  <c r="AG84" i="23"/>
  <c r="Z77" i="20" s="1"/>
  <c r="X77" i="20"/>
  <c r="AG78" i="23"/>
  <c r="Z71" i="20" s="1"/>
  <c r="X71" i="20"/>
  <c r="AG72" i="23"/>
  <c r="Z65" i="20" s="1"/>
  <c r="X65" i="20"/>
  <c r="AG66" i="23"/>
  <c r="Z59" i="20" s="1"/>
  <c r="X59" i="20"/>
  <c r="AG60" i="23"/>
  <c r="Z53" i="20" s="1"/>
  <c r="X53" i="20"/>
  <c r="AG54" i="23"/>
  <c r="Z47" i="20" s="1"/>
  <c r="X47" i="20"/>
  <c r="J72" i="20"/>
  <c r="O11" i="23"/>
  <c r="K4" i="20" s="1"/>
  <c r="J4" i="20"/>
  <c r="AG91" i="23"/>
  <c r="Z82" i="20" s="1"/>
  <c r="X82" i="20"/>
  <c r="AG83" i="23"/>
  <c r="Z76" i="20" s="1"/>
  <c r="X76" i="20"/>
  <c r="AG77" i="23"/>
  <c r="Z70" i="20" s="1"/>
  <c r="X70" i="20"/>
  <c r="AG71" i="23"/>
  <c r="Z64" i="20" s="1"/>
  <c r="X64" i="20"/>
  <c r="AG65" i="23"/>
  <c r="Z58" i="20" s="1"/>
  <c r="X58" i="20"/>
  <c r="AG59" i="23"/>
  <c r="Z52" i="20" s="1"/>
  <c r="X52" i="20"/>
  <c r="AZ59" i="23"/>
  <c r="AA52" i="20" s="1"/>
  <c r="AG53" i="23"/>
  <c r="Z46" i="20" s="1"/>
  <c r="X46" i="20"/>
  <c r="AG47" i="23"/>
  <c r="Z40" i="20" s="1"/>
  <c r="X40" i="20"/>
  <c r="AG41" i="23"/>
  <c r="Z34" i="20" s="1"/>
  <c r="X34" i="20"/>
  <c r="AG35" i="23"/>
  <c r="Z28" i="20" s="1"/>
  <c r="X28" i="20"/>
  <c r="AZ35" i="23"/>
  <c r="AA28" i="20" s="1"/>
  <c r="AG11" i="23"/>
  <c r="Z4" i="20" s="1"/>
  <c r="X4" i="20"/>
  <c r="AL5" i="20"/>
  <c r="AK5" i="20"/>
  <c r="T90" i="20"/>
  <c r="T71" i="20"/>
  <c r="U101" i="23"/>
  <c r="W101" i="23" s="1"/>
  <c r="J92" i="20"/>
  <c r="U95" i="23"/>
  <c r="W95" i="23" s="1"/>
  <c r="AJ95" i="23" s="1"/>
  <c r="J86" i="20"/>
  <c r="U91" i="23"/>
  <c r="W91" i="23" s="1"/>
  <c r="J82" i="20"/>
  <c r="U87" i="23"/>
  <c r="W87" i="23" s="1"/>
  <c r="AJ87" i="23" s="1"/>
  <c r="J80" i="20"/>
  <c r="U85" i="23"/>
  <c r="W85" i="23" s="1"/>
  <c r="J78" i="20"/>
  <c r="U83" i="23"/>
  <c r="W83" i="23" s="1"/>
  <c r="J76" i="20"/>
  <c r="U81" i="23"/>
  <c r="W81" i="23" s="1"/>
  <c r="AJ81" i="23" s="1"/>
  <c r="J74" i="20"/>
  <c r="U77" i="23"/>
  <c r="W77" i="23" s="1"/>
  <c r="J70" i="20"/>
  <c r="U75" i="23"/>
  <c r="W75" i="23" s="1"/>
  <c r="J68" i="20"/>
  <c r="U73" i="23"/>
  <c r="W73" i="23" s="1"/>
  <c r="AJ73" i="23" s="1"/>
  <c r="J66" i="20"/>
  <c r="U71" i="23"/>
  <c r="W71" i="23" s="1"/>
  <c r="J64" i="20"/>
  <c r="U69" i="23"/>
  <c r="W69" i="23" s="1"/>
  <c r="J62" i="20"/>
  <c r="U67" i="23"/>
  <c r="W67" i="23" s="1"/>
  <c r="J60" i="20"/>
  <c r="U65" i="23"/>
  <c r="W65" i="23" s="1"/>
  <c r="AJ65" i="23" s="1"/>
  <c r="J58" i="20"/>
  <c r="U63" i="23"/>
  <c r="W63" i="23" s="1"/>
  <c r="J56" i="20"/>
  <c r="U61" i="23"/>
  <c r="W61" i="23" s="1"/>
  <c r="J54" i="20"/>
  <c r="U59" i="23"/>
  <c r="W59" i="23" s="1"/>
  <c r="AJ59" i="23" s="1"/>
  <c r="J52" i="20"/>
  <c r="U57" i="23"/>
  <c r="W57" i="23" s="1"/>
  <c r="AJ57" i="23" s="1"/>
  <c r="J50" i="20"/>
  <c r="U55" i="23"/>
  <c r="W55" i="23" s="1"/>
  <c r="J48" i="20"/>
  <c r="U53" i="23"/>
  <c r="W53" i="23" s="1"/>
  <c r="J46" i="20"/>
  <c r="U51" i="23"/>
  <c r="W51" i="23" s="1"/>
  <c r="AJ51" i="23" s="1"/>
  <c r="J44" i="20"/>
  <c r="U49" i="23"/>
  <c r="W49" i="23" s="1"/>
  <c r="J42" i="20"/>
  <c r="U47" i="23"/>
  <c r="W47" i="23" s="1"/>
  <c r="J40" i="20"/>
  <c r="U45" i="23"/>
  <c r="W45" i="23" s="1"/>
  <c r="J38" i="20"/>
  <c r="U43" i="23"/>
  <c r="W43" i="23" s="1"/>
  <c r="AJ43" i="23" s="1"/>
  <c r="J36" i="20"/>
  <c r="U41" i="23"/>
  <c r="W41" i="23" s="1"/>
  <c r="AJ41" i="23" s="1"/>
  <c r="J34" i="20"/>
  <c r="U39" i="23"/>
  <c r="W39" i="23" s="1"/>
  <c r="J32" i="20"/>
  <c r="U37" i="23"/>
  <c r="W37" i="23" s="1"/>
  <c r="J30" i="20"/>
  <c r="U35" i="23"/>
  <c r="W35" i="23" s="1"/>
  <c r="J28" i="20"/>
  <c r="U33" i="23"/>
  <c r="W33" i="23" s="1"/>
  <c r="AJ33" i="23" s="1"/>
  <c r="J26" i="20"/>
  <c r="U31" i="23"/>
  <c r="W31" i="23" s="1"/>
  <c r="J24" i="20"/>
  <c r="U29" i="23"/>
  <c r="W29" i="23" s="1"/>
  <c r="AJ29" i="23" s="1"/>
  <c r="J22" i="20"/>
  <c r="U27" i="23"/>
  <c r="W27" i="23" s="1"/>
  <c r="J20" i="20"/>
  <c r="AB96" i="23"/>
  <c r="U87" i="20" s="1"/>
  <c r="T87" i="20"/>
  <c r="AB93" i="23"/>
  <c r="U84" i="20" s="1"/>
  <c r="T84" i="20"/>
  <c r="AB90" i="23"/>
  <c r="T81" i="20"/>
  <c r="AB85" i="23"/>
  <c r="U78" i="20" s="1"/>
  <c r="T78" i="20"/>
  <c r="AB82" i="23"/>
  <c r="U75" i="20" s="1"/>
  <c r="T75" i="20"/>
  <c r="AB79" i="23"/>
  <c r="U72" i="20" s="1"/>
  <c r="T72" i="20"/>
  <c r="AB76" i="23"/>
  <c r="U69" i="20" s="1"/>
  <c r="T69" i="20"/>
  <c r="AB73" i="23"/>
  <c r="U66" i="20" s="1"/>
  <c r="T66" i="20"/>
  <c r="AB70" i="23"/>
  <c r="U63" i="20" s="1"/>
  <c r="T63" i="20"/>
  <c r="AB67" i="23"/>
  <c r="U60" i="20" s="1"/>
  <c r="T60" i="20"/>
  <c r="AB64" i="23"/>
  <c r="U57" i="20" s="1"/>
  <c r="T57" i="20"/>
  <c r="AB61" i="23"/>
  <c r="U54" i="20" s="1"/>
  <c r="T54" i="20"/>
  <c r="AB58" i="23"/>
  <c r="U51" i="20" s="1"/>
  <c r="T51" i="20"/>
  <c r="AB55" i="23"/>
  <c r="U48" i="20" s="1"/>
  <c r="T48" i="20"/>
  <c r="AB52" i="23"/>
  <c r="U45" i="20" s="1"/>
  <c r="T45" i="20"/>
  <c r="AB49" i="23"/>
  <c r="U42" i="20" s="1"/>
  <c r="T42" i="20"/>
  <c r="AB46" i="23"/>
  <c r="U39" i="20" s="1"/>
  <c r="T39" i="20"/>
  <c r="AB43" i="23"/>
  <c r="U36" i="20" s="1"/>
  <c r="T36" i="20"/>
  <c r="AB40" i="23"/>
  <c r="U33" i="20" s="1"/>
  <c r="T33" i="20"/>
  <c r="AB37" i="23"/>
  <c r="U30" i="20" s="1"/>
  <c r="T30" i="20"/>
  <c r="AB34" i="23"/>
  <c r="U27" i="20" s="1"/>
  <c r="T27" i="20"/>
  <c r="AB31" i="23"/>
  <c r="U24" i="20" s="1"/>
  <c r="T24" i="20"/>
  <c r="AB28" i="23"/>
  <c r="U21" i="20" s="1"/>
  <c r="T21" i="20"/>
  <c r="AG96" i="23"/>
  <c r="Z87" i="20" s="1"/>
  <c r="X87" i="20"/>
  <c r="AG90" i="23"/>
  <c r="Z81" i="20" s="1"/>
  <c r="X81" i="20"/>
  <c r="AG82" i="23"/>
  <c r="Z75" i="20" s="1"/>
  <c r="X75" i="20"/>
  <c r="AG70" i="23"/>
  <c r="Z63" i="20" s="1"/>
  <c r="X63" i="20"/>
  <c r="AG58" i="23"/>
  <c r="Z51" i="20" s="1"/>
  <c r="X51" i="20"/>
  <c r="AG52" i="23"/>
  <c r="Z45" i="20" s="1"/>
  <c r="X45" i="20"/>
  <c r="AG40" i="23"/>
  <c r="Z33" i="20" s="1"/>
  <c r="X33" i="20"/>
  <c r="J88" i="20"/>
  <c r="X69" i="20"/>
  <c r="T25" i="20"/>
  <c r="N12" i="23"/>
  <c r="L5" i="20" s="1"/>
  <c r="J5" i="20"/>
  <c r="AG101" i="23"/>
  <c r="Z92" i="20" s="1"/>
  <c r="X92" i="20"/>
  <c r="AG95" i="23"/>
  <c r="Z86" i="20" s="1"/>
  <c r="X86" i="20"/>
  <c r="AG87" i="23"/>
  <c r="Z80" i="20" s="1"/>
  <c r="X80" i="20"/>
  <c r="AG75" i="23"/>
  <c r="Z68" i="20" s="1"/>
  <c r="X68" i="20"/>
  <c r="AG69" i="23"/>
  <c r="Z62" i="20" s="1"/>
  <c r="X62" i="20"/>
  <c r="AG63" i="23"/>
  <c r="Z56" i="20" s="1"/>
  <c r="X56" i="20"/>
  <c r="AG57" i="23"/>
  <c r="Z50" i="20" s="1"/>
  <c r="X50" i="20"/>
  <c r="AG51" i="23"/>
  <c r="Z44" i="20" s="1"/>
  <c r="X44" i="20"/>
  <c r="AG45" i="23"/>
  <c r="Z38" i="20" s="1"/>
  <c r="X38" i="20"/>
  <c r="AG39" i="23"/>
  <c r="Z32" i="20" s="1"/>
  <c r="X32" i="20"/>
  <c r="AG33" i="23"/>
  <c r="Z26" i="20" s="1"/>
  <c r="X26" i="20"/>
  <c r="AZ108" i="23"/>
  <c r="X74" i="20"/>
  <c r="J69" i="20"/>
  <c r="AG10" i="23"/>
  <c r="Z3" i="20" s="1"/>
  <c r="X3" i="20"/>
  <c r="AL64" i="20"/>
  <c r="AK64" i="20"/>
  <c r="AK46" i="20"/>
  <c r="AL28" i="20"/>
  <c r="AK28" i="20"/>
  <c r="AL4" i="20"/>
  <c r="AK4" i="20"/>
  <c r="T53" i="20"/>
  <c r="X37" i="20"/>
  <c r="X21" i="20"/>
  <c r="AB63" i="23"/>
  <c r="U56" i="20" s="1"/>
  <c r="T56" i="20"/>
  <c r="AB54" i="23"/>
  <c r="U47" i="20" s="1"/>
  <c r="T47" i="20"/>
  <c r="AB48" i="23"/>
  <c r="U41" i="20" s="1"/>
  <c r="T41" i="20"/>
  <c r="AB42" i="23"/>
  <c r="U35" i="20" s="1"/>
  <c r="T35" i="20"/>
  <c r="AB39" i="23"/>
  <c r="U32" i="20" s="1"/>
  <c r="T32" i="20"/>
  <c r="AB36" i="23"/>
  <c r="U29" i="20" s="1"/>
  <c r="T29" i="20"/>
  <c r="AB30" i="23"/>
  <c r="U23" i="20" s="1"/>
  <c r="T23" i="20"/>
  <c r="AB27" i="23"/>
  <c r="U20" i="20" s="1"/>
  <c r="T20" i="20"/>
  <c r="AB13" i="23"/>
  <c r="U6" i="20" s="1"/>
  <c r="T6" i="20"/>
  <c r="AG100" i="23"/>
  <c r="Z91" i="20" s="1"/>
  <c r="X91" i="20"/>
  <c r="AH94" i="23"/>
  <c r="Y85" i="20" s="1"/>
  <c r="X85" i="20"/>
  <c r="AG86" i="23"/>
  <c r="Z79" i="20" s="1"/>
  <c r="X79" i="20"/>
  <c r="AH32" i="23"/>
  <c r="Y25" i="20" s="1"/>
  <c r="X25" i="20"/>
  <c r="AG14" i="23"/>
  <c r="Z7" i="20" s="1"/>
  <c r="X7" i="20"/>
  <c r="AL38" i="20"/>
  <c r="AK38" i="20"/>
  <c r="T59" i="20"/>
  <c r="T50" i="20"/>
  <c r="T26" i="20"/>
  <c r="AG48" i="23"/>
  <c r="Z41" i="20" s="1"/>
  <c r="X41" i="20"/>
  <c r="AH42" i="23"/>
  <c r="Y35" i="20" s="1"/>
  <c r="X35" i="20"/>
  <c r="AG36" i="23"/>
  <c r="Z29" i="20" s="1"/>
  <c r="X29" i="20"/>
  <c r="AZ30" i="23"/>
  <c r="AA23" i="20" s="1"/>
  <c r="X23" i="20"/>
  <c r="AZ12" i="23"/>
  <c r="AA5" i="20" s="1"/>
  <c r="X5" i="20"/>
  <c r="AK82" i="20"/>
  <c r="AL6" i="20"/>
  <c r="U22" i="23"/>
  <c r="W22" i="23" s="1"/>
  <c r="U21" i="23"/>
  <c r="W21" i="23" s="1"/>
  <c r="X9" i="20"/>
  <c r="AA16" i="23"/>
  <c r="V9" i="20" s="1"/>
  <c r="AA15" i="23"/>
  <c r="V8" i="20" s="1"/>
  <c r="U16" i="23"/>
  <c r="U15" i="23"/>
  <c r="X20" i="20"/>
  <c r="T19" i="20"/>
  <c r="T14" i="20"/>
  <c r="T13" i="20"/>
  <c r="T7" i="20"/>
  <c r="T18" i="20"/>
  <c r="M7" i="20"/>
  <c r="M14" i="20"/>
  <c r="U23" i="23"/>
  <c r="U17" i="23"/>
  <c r="U20" i="23"/>
  <c r="W20" i="23" s="1"/>
  <c r="U19" i="23"/>
  <c r="J7" i="20"/>
  <c r="U24" i="23"/>
  <c r="AX24" i="23" s="1"/>
  <c r="S17" i="20" s="1"/>
  <c r="U18" i="23"/>
  <c r="AK14" i="20"/>
  <c r="AK10" i="20"/>
  <c r="AK19" i="20"/>
  <c r="X19" i="20"/>
  <c r="X16" i="20"/>
  <c r="X12" i="20"/>
  <c r="AZ21" i="23"/>
  <c r="AA14" i="20" s="1"/>
  <c r="X15" i="20"/>
  <c r="X14" i="20"/>
  <c r="X11" i="20"/>
  <c r="X10" i="20"/>
  <c r="X18" i="20"/>
  <c r="T16" i="20"/>
  <c r="T11" i="20"/>
  <c r="T17" i="20"/>
  <c r="T12" i="20"/>
  <c r="T8" i="20"/>
  <c r="T9" i="20"/>
  <c r="T15" i="20"/>
  <c r="M13" i="20"/>
  <c r="T24" i="23"/>
  <c r="N17" i="20" s="1"/>
  <c r="T22" i="23"/>
  <c r="N15" i="20" s="1"/>
  <c r="T20" i="23"/>
  <c r="N13" i="20" s="1"/>
  <c r="T18" i="23"/>
  <c r="N11" i="20" s="1"/>
  <c r="T16" i="23"/>
  <c r="N9" i="20" s="1"/>
  <c r="S24" i="23"/>
  <c r="O17" i="20" s="1"/>
  <c r="S22" i="23"/>
  <c r="O15" i="20" s="1"/>
  <c r="S20" i="23"/>
  <c r="O13" i="20" s="1"/>
  <c r="S18" i="23"/>
  <c r="O11" i="20" s="1"/>
  <c r="S16" i="23"/>
  <c r="O9" i="20" s="1"/>
  <c r="M11" i="20"/>
  <c r="U26" i="23"/>
  <c r="P19" i="20" s="1"/>
  <c r="T25" i="23"/>
  <c r="N18" i="20" s="1"/>
  <c r="T23" i="23"/>
  <c r="N16" i="20" s="1"/>
  <c r="T21" i="23"/>
  <c r="N14" i="20" s="1"/>
  <c r="T19" i="23"/>
  <c r="N12" i="20" s="1"/>
  <c r="T17" i="23"/>
  <c r="N10" i="20" s="1"/>
  <c r="T15" i="23"/>
  <c r="N8" i="20" s="1"/>
  <c r="M15" i="20"/>
  <c r="S23" i="23"/>
  <c r="O16" i="20" s="1"/>
  <c r="S21" i="23"/>
  <c r="O14" i="20" s="1"/>
  <c r="S19" i="23"/>
  <c r="O12" i="20" s="1"/>
  <c r="S17" i="23"/>
  <c r="O10" i="20" s="1"/>
  <c r="S15" i="23"/>
  <c r="O8" i="20" s="1"/>
  <c r="M9" i="20"/>
  <c r="N25" i="23"/>
  <c r="L18" i="20" s="1"/>
  <c r="N23" i="23"/>
  <c r="L16" i="20" s="1"/>
  <c r="L14" i="20"/>
  <c r="N19" i="23"/>
  <c r="L12" i="20" s="1"/>
  <c r="N17" i="23"/>
  <c r="L10" i="20" s="1"/>
  <c r="N15" i="23"/>
  <c r="L8" i="20" s="1"/>
  <c r="J16" i="20"/>
  <c r="J10" i="20"/>
  <c r="J17" i="20"/>
  <c r="J11" i="20"/>
  <c r="O26" i="23"/>
  <c r="K19" i="20" s="1"/>
  <c r="O24" i="23"/>
  <c r="K17" i="20" s="1"/>
  <c r="O22" i="23"/>
  <c r="K15" i="20" s="1"/>
  <c r="O20" i="23"/>
  <c r="K13" i="20" s="1"/>
  <c r="O18" i="23"/>
  <c r="K11" i="20" s="1"/>
  <c r="O16" i="23"/>
  <c r="K9" i="20" s="1"/>
  <c r="J18" i="20"/>
  <c r="J12" i="20"/>
  <c r="J19" i="20"/>
  <c r="J14" i="20"/>
  <c r="J8" i="20"/>
  <c r="O25" i="23"/>
  <c r="K18" i="20" s="1"/>
  <c r="O23" i="23"/>
  <c r="K16" i="20" s="1"/>
  <c r="O21" i="23"/>
  <c r="K14" i="20" s="1"/>
  <c r="O19" i="23"/>
  <c r="K12" i="20" s="1"/>
  <c r="O17" i="23"/>
  <c r="K10" i="20" s="1"/>
  <c r="O15" i="23"/>
  <c r="K8" i="20" s="1"/>
  <c r="J15" i="20"/>
  <c r="J9" i="20"/>
  <c r="U10" i="23"/>
  <c r="W10" i="23" s="1"/>
  <c r="AJ10" i="23" s="1"/>
  <c r="AK10" i="23" s="1"/>
  <c r="AL10" i="23" s="1"/>
  <c r="AZ106" i="23"/>
  <c r="AZ91" i="23"/>
  <c r="AA82" i="20" s="1"/>
  <c r="AZ71" i="23"/>
  <c r="AA64" i="20" s="1"/>
  <c r="AZ57" i="23"/>
  <c r="AA50" i="20" s="1"/>
  <c r="AZ45" i="23"/>
  <c r="AA38" i="20" s="1"/>
  <c r="AZ33" i="23"/>
  <c r="AA26" i="20" s="1"/>
  <c r="AZ19" i="23"/>
  <c r="AA12" i="20" s="1"/>
  <c r="AM28" i="20"/>
  <c r="T2" i="20"/>
  <c r="AH45" i="23"/>
  <c r="Y38" i="20" s="1"/>
  <c r="AZ101" i="23"/>
  <c r="AA92" i="20" s="1"/>
  <c r="AZ87" i="23"/>
  <c r="AA80" i="20" s="1"/>
  <c r="AZ69" i="23"/>
  <c r="AA62" i="20" s="1"/>
  <c r="AZ55" i="23"/>
  <c r="AA48" i="20" s="1"/>
  <c r="AZ43" i="23"/>
  <c r="AA36" i="20" s="1"/>
  <c r="AZ31" i="23"/>
  <c r="AA24" i="20" s="1"/>
  <c r="AZ17" i="23"/>
  <c r="AA10" i="20" s="1"/>
  <c r="AM10" i="20"/>
  <c r="AZ99" i="23"/>
  <c r="AA90" i="20" s="1"/>
  <c r="AZ83" i="23"/>
  <c r="AA76" i="20" s="1"/>
  <c r="AZ65" i="23"/>
  <c r="AA58" i="20" s="1"/>
  <c r="AZ53" i="23"/>
  <c r="AA46" i="20" s="1"/>
  <c r="AZ41" i="23"/>
  <c r="AA34" i="20" s="1"/>
  <c r="AZ27" i="23"/>
  <c r="AA20" i="20" s="1"/>
  <c r="AZ13" i="23"/>
  <c r="AA6" i="20" s="1"/>
  <c r="J2" i="20"/>
  <c r="X2" i="20"/>
  <c r="AZ47" i="23"/>
  <c r="AA40" i="20" s="1"/>
  <c r="AH102" i="23"/>
  <c r="AH48" i="23"/>
  <c r="Y41" i="20" s="1"/>
  <c r="AZ97" i="23"/>
  <c r="AA88" i="20" s="1"/>
  <c r="AZ81" i="23"/>
  <c r="AA74" i="20" s="1"/>
  <c r="AZ63" i="23"/>
  <c r="AA56" i="20" s="1"/>
  <c r="AZ51" i="23"/>
  <c r="AA44" i="20" s="1"/>
  <c r="AZ39" i="23"/>
  <c r="AA32" i="20" s="1"/>
  <c r="AZ11" i="23"/>
  <c r="AA4" i="20" s="1"/>
  <c r="M2" i="20"/>
  <c r="AH90" i="23"/>
  <c r="AZ112" i="23"/>
  <c r="AZ95" i="23"/>
  <c r="AA86" i="20" s="1"/>
  <c r="AZ77" i="23"/>
  <c r="AA70" i="20" s="1"/>
  <c r="AZ61" i="23"/>
  <c r="AA54" i="20" s="1"/>
  <c r="AZ23" i="23"/>
  <c r="AA16" i="20" s="1"/>
  <c r="AM82" i="20"/>
  <c r="AG98" i="23"/>
  <c r="Z89" i="20" s="1"/>
  <c r="AZ98" i="23"/>
  <c r="AA89" i="20" s="1"/>
  <c r="AG85" i="23"/>
  <c r="Z78" i="20" s="1"/>
  <c r="AZ85" i="23"/>
  <c r="AA78" i="20" s="1"/>
  <c r="AG67" i="23"/>
  <c r="Z60" i="20" s="1"/>
  <c r="AZ67" i="23"/>
  <c r="AA60" i="20" s="1"/>
  <c r="AH38" i="23"/>
  <c r="Y31" i="20" s="1"/>
  <c r="AZ38" i="23"/>
  <c r="AA31" i="20" s="1"/>
  <c r="AH20" i="23"/>
  <c r="Y13" i="20" s="1"/>
  <c r="AG20" i="23"/>
  <c r="Z13" i="20" s="1"/>
  <c r="AZ20" i="23"/>
  <c r="AA13" i="20" s="1"/>
  <c r="AA116" i="23"/>
  <c r="AY116" i="23"/>
  <c r="AB110" i="23"/>
  <c r="AY110" i="23"/>
  <c r="AH110" i="23"/>
  <c r="AZ110" i="23"/>
  <c r="AB10" i="23"/>
  <c r="U3" i="20" s="1"/>
  <c r="AY10" i="23"/>
  <c r="W3" i="20" s="1"/>
  <c r="AG73" i="23"/>
  <c r="Z66" i="20" s="1"/>
  <c r="AZ73" i="23"/>
  <c r="AA66" i="20" s="1"/>
  <c r="AG15" i="23"/>
  <c r="Z8" i="20" s="1"/>
  <c r="AZ15" i="23"/>
  <c r="AA8" i="20" s="1"/>
  <c r="AG79" i="23"/>
  <c r="Z72" i="20" s="1"/>
  <c r="AZ79" i="23"/>
  <c r="AA72" i="20" s="1"/>
  <c r="AG34" i="23"/>
  <c r="Z27" i="20" s="1"/>
  <c r="AH34" i="23"/>
  <c r="Y27" i="20" s="1"/>
  <c r="AZ34" i="23"/>
  <c r="AA27" i="20" s="1"/>
  <c r="AM64" i="20"/>
  <c r="AH46" i="23"/>
  <c r="Y39" i="20" s="1"/>
  <c r="AG46" i="23"/>
  <c r="Z39" i="20" s="1"/>
  <c r="AZ46" i="23"/>
  <c r="AA39" i="20" s="1"/>
  <c r="AG92" i="23"/>
  <c r="Z83" i="20" s="1"/>
  <c r="AZ92" i="23"/>
  <c r="AA83" i="20" s="1"/>
  <c r="AZ116" i="23"/>
  <c r="AG42" i="23"/>
  <c r="Z35" i="20" s="1"/>
  <c r="AZ42" i="23"/>
  <c r="AA35" i="20" s="1"/>
  <c r="AH24" i="23"/>
  <c r="Y17" i="20" s="1"/>
  <c r="AZ24" i="23"/>
  <c r="AA17" i="20" s="1"/>
  <c r="AG62" i="23"/>
  <c r="Z55" i="20" s="1"/>
  <c r="AZ62" i="23"/>
  <c r="AA55" i="20" s="1"/>
  <c r="AH56" i="23"/>
  <c r="Y49" i="20" s="1"/>
  <c r="AZ56" i="23"/>
  <c r="AA49" i="20" s="1"/>
  <c r="AG50" i="23"/>
  <c r="Z43" i="20" s="1"/>
  <c r="AZ50" i="23"/>
  <c r="AA43" i="20" s="1"/>
  <c r="AG29" i="23"/>
  <c r="Z22" i="20" s="1"/>
  <c r="AZ29" i="23"/>
  <c r="AA22" i="20" s="1"/>
  <c r="AL79" i="20"/>
  <c r="AM38" i="20"/>
  <c r="AM14" i="20"/>
  <c r="AH64" i="23"/>
  <c r="Y57" i="20" s="1"/>
  <c r="AH40" i="23"/>
  <c r="Y33" i="20" s="1"/>
  <c r="AH31" i="23"/>
  <c r="Y24" i="20" s="1"/>
  <c r="AG26" i="23"/>
  <c r="Z19" i="20" s="1"/>
  <c r="AH21" i="23"/>
  <c r="Y14" i="20" s="1"/>
  <c r="AH17" i="23"/>
  <c r="Y10" i="20" s="1"/>
  <c r="AN67" i="20"/>
  <c r="AN58" i="20"/>
  <c r="AA9" i="23"/>
  <c r="AZ117" i="23"/>
  <c r="AZ115" i="23"/>
  <c r="AZ113" i="23"/>
  <c r="AZ111" i="23"/>
  <c r="AZ109" i="23"/>
  <c r="AZ107" i="23"/>
  <c r="AZ102" i="23"/>
  <c r="AZ100" i="23"/>
  <c r="AA91" i="20" s="1"/>
  <c r="AZ96" i="23"/>
  <c r="AA87" i="20" s="1"/>
  <c r="AZ94" i="23"/>
  <c r="AA85" i="20" s="1"/>
  <c r="AZ90" i="23"/>
  <c r="AA81" i="20" s="1"/>
  <c r="AZ86" i="23"/>
  <c r="AA79" i="20" s="1"/>
  <c r="AZ84" i="23"/>
  <c r="AA77" i="20" s="1"/>
  <c r="AZ82" i="23"/>
  <c r="AA75" i="20" s="1"/>
  <c r="AZ80" i="23"/>
  <c r="AA73" i="20" s="1"/>
  <c r="AZ78" i="23"/>
  <c r="AA71" i="20" s="1"/>
  <c r="AZ76" i="23"/>
  <c r="AA69" i="20" s="1"/>
  <c r="AZ74" i="23"/>
  <c r="AA67" i="20" s="1"/>
  <c r="AZ72" i="23"/>
  <c r="AA65" i="20" s="1"/>
  <c r="AZ70" i="23"/>
  <c r="AA63" i="20" s="1"/>
  <c r="AZ68" i="23"/>
  <c r="AA61" i="20" s="1"/>
  <c r="AZ66" i="23"/>
  <c r="AA59" i="20" s="1"/>
  <c r="AZ64" i="23"/>
  <c r="AA57" i="20" s="1"/>
  <c r="AZ60" i="23"/>
  <c r="AA53" i="20" s="1"/>
  <c r="AZ58" i="23"/>
  <c r="AA51" i="20" s="1"/>
  <c r="AZ54" i="23"/>
  <c r="AA47" i="20" s="1"/>
  <c r="AZ52" i="23"/>
  <c r="AA45" i="20" s="1"/>
  <c r="AZ48" i="23"/>
  <c r="AA41" i="20" s="1"/>
  <c r="AZ44" i="23"/>
  <c r="AA37" i="20" s="1"/>
  <c r="AZ40" i="23"/>
  <c r="AA33" i="20" s="1"/>
  <c r="AZ36" i="23"/>
  <c r="AA29" i="20" s="1"/>
  <c r="AZ32" i="23"/>
  <c r="AA25" i="20" s="1"/>
  <c r="AZ28" i="23"/>
  <c r="AA21" i="20" s="1"/>
  <c r="AZ26" i="23"/>
  <c r="AA19" i="20" s="1"/>
  <c r="AZ22" i="23"/>
  <c r="AA15" i="20" s="1"/>
  <c r="AZ16" i="23"/>
  <c r="AA9" i="20" s="1"/>
  <c r="AZ14" i="23"/>
  <c r="AA7" i="20" s="1"/>
  <c r="AZ10" i="23"/>
  <c r="AA3" i="20" s="1"/>
  <c r="AM91" i="20"/>
  <c r="AM73" i="20"/>
  <c r="AM55" i="20"/>
  <c r="AM37" i="20"/>
  <c r="AM19" i="20"/>
  <c r="AH43" i="23"/>
  <c r="Y36" i="20" s="1"/>
  <c r="AL67" i="20"/>
  <c r="AL58" i="20"/>
  <c r="AY117" i="23"/>
  <c r="AY115" i="23"/>
  <c r="AY113" i="23"/>
  <c r="AY111" i="23"/>
  <c r="AY109" i="23"/>
  <c r="AY107" i="23"/>
  <c r="AY102" i="23"/>
  <c r="AY100" i="23"/>
  <c r="W91" i="20" s="1"/>
  <c r="AY98" i="23"/>
  <c r="W89" i="20" s="1"/>
  <c r="AY96" i="23"/>
  <c r="W87" i="20" s="1"/>
  <c r="AY94" i="23"/>
  <c r="W85" i="20" s="1"/>
  <c r="AY92" i="23"/>
  <c r="W83" i="20" s="1"/>
  <c r="AY90" i="23"/>
  <c r="W81" i="20" s="1"/>
  <c r="AY86" i="23"/>
  <c r="W79" i="20" s="1"/>
  <c r="AY84" i="23"/>
  <c r="W77" i="20" s="1"/>
  <c r="AY82" i="23"/>
  <c r="W75" i="20" s="1"/>
  <c r="AY80" i="23"/>
  <c r="W73" i="20" s="1"/>
  <c r="AY78" i="23"/>
  <c r="W71" i="20" s="1"/>
  <c r="AY76" i="23"/>
  <c r="W69" i="20" s="1"/>
  <c r="AY74" i="23"/>
  <c r="W67" i="20" s="1"/>
  <c r="AY72" i="23"/>
  <c r="W65" i="20" s="1"/>
  <c r="AY70" i="23"/>
  <c r="W63" i="20" s="1"/>
  <c r="AY68" i="23"/>
  <c r="W61" i="20" s="1"/>
  <c r="AY66" i="23"/>
  <c r="W59" i="20" s="1"/>
  <c r="AY64" i="23"/>
  <c r="W57" i="20" s="1"/>
  <c r="AY62" i="23"/>
  <c r="W55" i="20" s="1"/>
  <c r="AY60" i="23"/>
  <c r="W53" i="20" s="1"/>
  <c r="AY58" i="23"/>
  <c r="W51" i="20" s="1"/>
  <c r="AY56" i="23"/>
  <c r="W49" i="20" s="1"/>
  <c r="AY54" i="23"/>
  <c r="W47" i="20" s="1"/>
  <c r="AY52" i="23"/>
  <c r="W45" i="20" s="1"/>
  <c r="AY50" i="23"/>
  <c r="W43" i="20" s="1"/>
  <c r="AY48" i="23"/>
  <c r="W41" i="20" s="1"/>
  <c r="AY46" i="23"/>
  <c r="W39" i="20" s="1"/>
  <c r="AY44" i="23"/>
  <c r="W37" i="20" s="1"/>
  <c r="AY42" i="23"/>
  <c r="W35" i="20" s="1"/>
  <c r="AY40" i="23"/>
  <c r="W33" i="20" s="1"/>
  <c r="AY38" i="23"/>
  <c r="W31" i="20" s="1"/>
  <c r="AY36" i="23"/>
  <c r="W29" i="20" s="1"/>
  <c r="AY34" i="23"/>
  <c r="W27" i="20" s="1"/>
  <c r="AY32" i="23"/>
  <c r="W25" i="20" s="1"/>
  <c r="AY30" i="23"/>
  <c r="W23" i="20" s="1"/>
  <c r="AY28" i="23"/>
  <c r="W21" i="20" s="1"/>
  <c r="AY26" i="23"/>
  <c r="W19" i="20" s="1"/>
  <c r="AY24" i="23"/>
  <c r="W17" i="20" s="1"/>
  <c r="AY22" i="23"/>
  <c r="W15" i="20" s="1"/>
  <c r="AY20" i="23"/>
  <c r="W13" i="20" s="1"/>
  <c r="AY18" i="23"/>
  <c r="W11" i="20" s="1"/>
  <c r="AY16" i="23"/>
  <c r="W9" i="20" s="1"/>
  <c r="AY14" i="23"/>
  <c r="W7" i="20" s="1"/>
  <c r="AY12" i="23"/>
  <c r="W5" i="20" s="1"/>
  <c r="AM6" i="20"/>
  <c r="AX100" i="23"/>
  <c r="S91" i="20" s="1"/>
  <c r="AM5" i="20"/>
  <c r="AY9" i="23"/>
  <c r="W2" i="20" s="1"/>
  <c r="AY114" i="23"/>
  <c r="AY112" i="23"/>
  <c r="AY108" i="23"/>
  <c r="AY106" i="23"/>
  <c r="AY101" i="23"/>
  <c r="W92" i="20" s="1"/>
  <c r="AY99" i="23"/>
  <c r="W90" i="20" s="1"/>
  <c r="AY97" i="23"/>
  <c r="W88" i="20" s="1"/>
  <c r="AY95" i="23"/>
  <c r="W86" i="20" s="1"/>
  <c r="AY93" i="23"/>
  <c r="W84" i="20" s="1"/>
  <c r="AY91" i="23"/>
  <c r="W82" i="20" s="1"/>
  <c r="AY87" i="23"/>
  <c r="W80" i="20" s="1"/>
  <c r="AY85" i="23"/>
  <c r="W78" i="20" s="1"/>
  <c r="AY83" i="23"/>
  <c r="W76" i="20" s="1"/>
  <c r="AY81" i="23"/>
  <c r="W74" i="20" s="1"/>
  <c r="AY79" i="23"/>
  <c r="W72" i="20" s="1"/>
  <c r="AY77" i="23"/>
  <c r="W70" i="20" s="1"/>
  <c r="AY75" i="23"/>
  <c r="W68" i="20" s="1"/>
  <c r="AY73" i="23"/>
  <c r="W66" i="20" s="1"/>
  <c r="AY71" i="23"/>
  <c r="W64" i="20" s="1"/>
  <c r="AY69" i="23"/>
  <c r="W62" i="20" s="1"/>
  <c r="AY67" i="23"/>
  <c r="W60" i="20" s="1"/>
  <c r="AY65" i="23"/>
  <c r="W58" i="20" s="1"/>
  <c r="AY63" i="23"/>
  <c r="W56" i="20" s="1"/>
  <c r="AY61" i="23"/>
  <c r="W54" i="20" s="1"/>
  <c r="AY59" i="23"/>
  <c r="W52" i="20" s="1"/>
  <c r="AY57" i="23"/>
  <c r="W50" i="20" s="1"/>
  <c r="AY55" i="23"/>
  <c r="W48" i="20" s="1"/>
  <c r="AY53" i="23"/>
  <c r="W46" i="20" s="1"/>
  <c r="AY51" i="23"/>
  <c r="W44" i="20" s="1"/>
  <c r="AY49" i="23"/>
  <c r="W42" i="20" s="1"/>
  <c r="AY47" i="23"/>
  <c r="W40" i="20" s="1"/>
  <c r="AY45" i="23"/>
  <c r="W38" i="20" s="1"/>
  <c r="AY43" i="23"/>
  <c r="W36" i="20" s="1"/>
  <c r="AY41" i="23"/>
  <c r="W34" i="20" s="1"/>
  <c r="AY39" i="23"/>
  <c r="W32" i="20" s="1"/>
  <c r="AY37" i="23"/>
  <c r="W30" i="20" s="1"/>
  <c r="AY35" i="23"/>
  <c r="W28" i="20" s="1"/>
  <c r="AY33" i="23"/>
  <c r="W26" i="20" s="1"/>
  <c r="AY31" i="23"/>
  <c r="W24" i="20" s="1"/>
  <c r="AY29" i="23"/>
  <c r="W22" i="20" s="1"/>
  <c r="AY27" i="23"/>
  <c r="W20" i="20" s="1"/>
  <c r="AY25" i="23"/>
  <c r="W18" i="20" s="1"/>
  <c r="AY23" i="23"/>
  <c r="W16" i="20" s="1"/>
  <c r="AY21" i="23"/>
  <c r="W14" i="20" s="1"/>
  <c r="AY19" i="23"/>
  <c r="W12" i="20" s="1"/>
  <c r="AY17" i="23"/>
  <c r="W10" i="20" s="1"/>
  <c r="AY15" i="23"/>
  <c r="W8" i="20" s="1"/>
  <c r="AY13" i="23"/>
  <c r="W6" i="20" s="1"/>
  <c r="AY11" i="23"/>
  <c r="W4" i="20" s="1"/>
  <c r="AH47" i="23"/>
  <c r="Y40" i="20" s="1"/>
  <c r="AG44" i="23"/>
  <c r="Z37" i="20" s="1"/>
  <c r="AH41" i="23"/>
  <c r="Y34" i="20" s="1"/>
  <c r="S10" i="23"/>
  <c r="O3" i="20" s="1"/>
  <c r="AH52" i="23"/>
  <c r="Y45" i="20" s="1"/>
  <c r="AN76" i="20"/>
  <c r="AH76" i="23"/>
  <c r="Y69" i="20" s="1"/>
  <c r="AH28" i="23"/>
  <c r="Y21" i="20" s="1"/>
  <c r="AN88" i="20"/>
  <c r="AN31" i="20"/>
  <c r="AH101" i="23"/>
  <c r="Y92" i="20" s="1"/>
  <c r="AH86" i="23"/>
  <c r="Y79" i="20" s="1"/>
  <c r="AH63" i="23"/>
  <c r="Y56" i="20" s="1"/>
  <c r="AH50" i="23"/>
  <c r="Y43" i="20" s="1"/>
  <c r="AL88" i="20"/>
  <c r="AL40" i="20"/>
  <c r="AL31" i="20"/>
  <c r="AN25" i="20"/>
  <c r="AA14" i="23"/>
  <c r="V7" i="20" s="1"/>
  <c r="AH100" i="23"/>
  <c r="Y91" i="20" s="1"/>
  <c r="AH75" i="23"/>
  <c r="Y68" i="20" s="1"/>
  <c r="AH62" i="23"/>
  <c r="Y55" i="20" s="1"/>
  <c r="AN43" i="20"/>
  <c r="AL25" i="20"/>
  <c r="AA13" i="23"/>
  <c r="V6" i="20" s="1"/>
  <c r="AH87" i="23"/>
  <c r="Y80" i="20" s="1"/>
  <c r="AH74" i="23"/>
  <c r="Y67" i="20" s="1"/>
  <c r="AH51" i="23"/>
  <c r="Y44" i="20" s="1"/>
  <c r="AN85" i="20"/>
  <c r="AN70" i="20"/>
  <c r="AL52" i="20"/>
  <c r="AL13" i="20"/>
  <c r="AH98" i="23"/>
  <c r="Y89" i="20" s="1"/>
  <c r="AH84" i="23"/>
  <c r="Y77" i="20" s="1"/>
  <c r="AH72" i="23"/>
  <c r="Y65" i="20" s="1"/>
  <c r="AH60" i="23"/>
  <c r="Y53" i="20" s="1"/>
  <c r="AH36" i="23"/>
  <c r="Y29" i="20" s="1"/>
  <c r="AH16" i="23"/>
  <c r="Y9" i="20" s="1"/>
  <c r="AN61" i="20"/>
  <c r="AN49" i="20"/>
  <c r="AH95" i="23"/>
  <c r="Y86" i="20" s="1"/>
  <c r="AH81" i="23"/>
  <c r="Y74" i="20" s="1"/>
  <c r="AH69" i="23"/>
  <c r="Y62" i="20" s="1"/>
  <c r="AH57" i="23"/>
  <c r="Y50" i="20" s="1"/>
  <c r="AH39" i="23"/>
  <c r="Y32" i="20" s="1"/>
  <c r="AH29" i="23"/>
  <c r="Y22" i="20" s="1"/>
  <c r="AH23" i="23"/>
  <c r="Y16" i="20" s="1"/>
  <c r="AL61" i="20"/>
  <c r="AL49" i="20"/>
  <c r="AL16" i="20"/>
  <c r="AH97" i="23"/>
  <c r="Y88" i="20" s="1"/>
  <c r="AG94" i="23"/>
  <c r="Z85" i="20" s="1"/>
  <c r="AH83" i="23"/>
  <c r="Y76" i="20" s="1"/>
  <c r="AG80" i="23"/>
  <c r="Z73" i="20" s="1"/>
  <c r="AH71" i="23"/>
  <c r="Y64" i="20" s="1"/>
  <c r="AG68" i="23"/>
  <c r="Z61" i="20" s="1"/>
  <c r="AH59" i="23"/>
  <c r="Y52" i="20" s="1"/>
  <c r="AG56" i="23"/>
  <c r="Z49" i="20" s="1"/>
  <c r="AG38" i="23"/>
  <c r="Z31" i="20" s="1"/>
  <c r="AH35" i="23"/>
  <c r="Y28" i="20" s="1"/>
  <c r="AL85" i="20"/>
  <c r="AL76" i="20"/>
  <c r="AL43" i="20"/>
  <c r="AN34" i="20"/>
  <c r="AN22" i="20"/>
  <c r="AH96" i="23"/>
  <c r="Y87" i="20" s="1"/>
  <c r="AH93" i="23"/>
  <c r="Y84" i="20" s="1"/>
  <c r="AH82" i="23"/>
  <c r="Y75" i="20" s="1"/>
  <c r="AH79" i="23"/>
  <c r="Y72" i="20" s="1"/>
  <c r="AH70" i="23"/>
  <c r="Y63" i="20" s="1"/>
  <c r="AH67" i="23"/>
  <c r="Y60" i="20" s="1"/>
  <c r="AH58" i="23"/>
  <c r="Y51" i="20" s="1"/>
  <c r="AH55" i="23"/>
  <c r="Y48" i="20" s="1"/>
  <c r="AG24" i="23"/>
  <c r="Z17" i="20" s="1"/>
  <c r="AL70" i="20"/>
  <c r="AL34" i="20"/>
  <c r="AL22" i="20"/>
  <c r="AL90" i="20"/>
  <c r="AL39" i="20"/>
  <c r="T14" i="23"/>
  <c r="N7" i="20" s="1"/>
  <c r="AH92" i="23"/>
  <c r="Y83" i="20" s="1"/>
  <c r="AH78" i="23"/>
  <c r="Y71" i="20" s="1"/>
  <c r="AH66" i="23"/>
  <c r="Y59" i="20" s="1"/>
  <c r="AH54" i="23"/>
  <c r="Y47" i="20" s="1"/>
  <c r="AG25" i="23"/>
  <c r="Z18" i="20" s="1"/>
  <c r="AH25" i="23"/>
  <c r="Y18" i="20" s="1"/>
  <c r="AH22" i="23"/>
  <c r="Y15" i="20" s="1"/>
  <c r="AN91" i="20"/>
  <c r="AL83" i="20"/>
  <c r="AL77" i="20"/>
  <c r="AL75" i="20"/>
  <c r="AN64" i="20"/>
  <c r="AL50" i="20"/>
  <c r="AL48" i="20"/>
  <c r="AN37" i="20"/>
  <c r="AL23" i="20"/>
  <c r="AL21" i="20"/>
  <c r="AN10" i="20"/>
  <c r="AA11" i="23"/>
  <c r="V4" i="20" s="1"/>
  <c r="AH99" i="23"/>
  <c r="Y90" i="20" s="1"/>
  <c r="AH85" i="23"/>
  <c r="Y78" i="20" s="1"/>
  <c r="AH73" i="23"/>
  <c r="Y66" i="20" s="1"/>
  <c r="AH61" i="23"/>
  <c r="Y54" i="20" s="1"/>
  <c r="AG49" i="23"/>
  <c r="Z42" i="20" s="1"/>
  <c r="AH49" i="23"/>
  <c r="Y42" i="20" s="1"/>
  <c r="AH33" i="23"/>
  <c r="Y26" i="20" s="1"/>
  <c r="Z23" i="20"/>
  <c r="AH30" i="23"/>
  <c r="Y23" i="20" s="1"/>
  <c r="AH27" i="23"/>
  <c r="Y20" i="20" s="1"/>
  <c r="AH19" i="23"/>
  <c r="Y12" i="20" s="1"/>
  <c r="AG12" i="23"/>
  <c r="Z5" i="20" s="1"/>
  <c r="AH12" i="23"/>
  <c r="AN79" i="20"/>
  <c r="AL74" i="20"/>
  <c r="AL12" i="20"/>
  <c r="U13" i="23"/>
  <c r="AA10" i="23"/>
  <c r="V3" i="20" s="1"/>
  <c r="AH91" i="23"/>
  <c r="AH77" i="23"/>
  <c r="Y70" i="20" s="1"/>
  <c r="AH65" i="23"/>
  <c r="Y58" i="20" s="1"/>
  <c r="AH53" i="23"/>
  <c r="Y46" i="20" s="1"/>
  <c r="AG32" i="23"/>
  <c r="Z25" i="20" s="1"/>
  <c r="AG18" i="23"/>
  <c r="Z11" i="20" s="1"/>
  <c r="AH18" i="23"/>
  <c r="Y11" i="20" s="1"/>
  <c r="AH15" i="23"/>
  <c r="Y8" i="20" s="1"/>
  <c r="AN82" i="20"/>
  <c r="AL66" i="20"/>
  <c r="AG37" i="23"/>
  <c r="Z30" i="20" s="1"/>
  <c r="AH37" i="23"/>
  <c r="Y30" i="20" s="1"/>
  <c r="AL92" i="20"/>
  <c r="AL86" i="20"/>
  <c r="AL84" i="20"/>
  <c r="AL81" i="20"/>
  <c r="AN73" i="20"/>
  <c r="AL59" i="20"/>
  <c r="AL57" i="20"/>
  <c r="AN46" i="20"/>
  <c r="AL32" i="20"/>
  <c r="AL30" i="20"/>
  <c r="AN19" i="20"/>
  <c r="AL68" i="20"/>
  <c r="AN55" i="20"/>
  <c r="AL41" i="20"/>
  <c r="AN28" i="20"/>
  <c r="U14" i="23"/>
  <c r="AL89" i="20"/>
  <c r="AL87" i="20"/>
  <c r="AL80" i="20"/>
  <c r="AL78" i="20"/>
  <c r="AL71" i="20"/>
  <c r="AL69" i="20"/>
  <c r="AL62" i="20"/>
  <c r="AL60" i="20"/>
  <c r="AL53" i="20"/>
  <c r="AL51" i="20"/>
  <c r="AL44" i="20"/>
  <c r="AL42" i="20"/>
  <c r="AL35" i="20"/>
  <c r="AL33" i="20"/>
  <c r="AL26" i="20"/>
  <c r="AL24" i="20"/>
  <c r="AL17" i="20"/>
  <c r="AL15" i="20"/>
  <c r="AL8" i="20"/>
  <c r="AL72" i="20"/>
  <c r="AL65" i="20"/>
  <c r="AL63" i="20"/>
  <c r="AL56" i="20"/>
  <c r="AL54" i="20"/>
  <c r="AL47" i="20"/>
  <c r="AL45" i="20"/>
  <c r="AL36" i="20"/>
  <c r="AL29" i="20"/>
  <c r="AL27" i="20"/>
  <c r="AL20" i="20"/>
  <c r="AL18" i="20"/>
  <c r="AL11" i="20"/>
  <c r="AL9" i="20"/>
  <c r="AL7" i="20"/>
  <c r="AH14" i="23"/>
  <c r="Y7" i="20" s="1"/>
  <c r="AH13" i="23"/>
  <c r="Y6" i="20" s="1"/>
  <c r="AH11" i="23"/>
  <c r="Y4" i="20" s="1"/>
  <c r="AH10" i="23"/>
  <c r="Y3" i="20" s="1"/>
  <c r="AA12" i="23"/>
  <c r="V5" i="20" s="1"/>
  <c r="T13" i="23"/>
  <c r="N6" i="20" s="1"/>
  <c r="S13" i="23"/>
  <c r="O6" i="20" s="1"/>
  <c r="U12" i="23"/>
  <c r="T12" i="23"/>
  <c r="N5" i="20" s="1"/>
  <c r="T11" i="23"/>
  <c r="N4" i="20" s="1"/>
  <c r="U11" i="23"/>
  <c r="AN92" i="20"/>
  <c r="AN89" i="20"/>
  <c r="AN86" i="20"/>
  <c r="AN83" i="20"/>
  <c r="AN80" i="20"/>
  <c r="AN77" i="20"/>
  <c r="AN74" i="20"/>
  <c r="AN71" i="20"/>
  <c r="AN68" i="20"/>
  <c r="AN65" i="20"/>
  <c r="AN62" i="20"/>
  <c r="AN59" i="20"/>
  <c r="AN53" i="20"/>
  <c r="AN50" i="20"/>
  <c r="AN47" i="20"/>
  <c r="AN44" i="20"/>
  <c r="AN41" i="20"/>
  <c r="AN38" i="20"/>
  <c r="AN35" i="20"/>
  <c r="AN32" i="20"/>
  <c r="AN29" i="20"/>
  <c r="AN26" i="20"/>
  <c r="AN23" i="20"/>
  <c r="AN17" i="20"/>
  <c r="AN14" i="20"/>
  <c r="AN90" i="20"/>
  <c r="AN87" i="20"/>
  <c r="AN84" i="20"/>
  <c r="AN81" i="20"/>
  <c r="AN78" i="20"/>
  <c r="AN75" i="20"/>
  <c r="AN72" i="20"/>
  <c r="AN69" i="20"/>
  <c r="AN66" i="20"/>
  <c r="AN63" i="20"/>
  <c r="AN60" i="20"/>
  <c r="AN57" i="20"/>
  <c r="AN54" i="20"/>
  <c r="AN51" i="20"/>
  <c r="AN48" i="20"/>
  <c r="AN45" i="20"/>
  <c r="AN42" i="20"/>
  <c r="AN39" i="20"/>
  <c r="AN33" i="20"/>
  <c r="AN30" i="20"/>
  <c r="AN27" i="20"/>
  <c r="AN21" i="20"/>
  <c r="AN15" i="20"/>
  <c r="AN12" i="20"/>
  <c r="V94" i="23"/>
  <c r="R85" i="20" s="1"/>
  <c r="Q85" i="20"/>
  <c r="V51" i="23"/>
  <c r="R44" i="20" s="1"/>
  <c r="V93" i="23"/>
  <c r="R84" i="20" s="1"/>
  <c r="V70" i="23"/>
  <c r="R63" i="20" s="1"/>
  <c r="V46" i="23"/>
  <c r="R39" i="20" s="1"/>
  <c r="Q21" i="20"/>
  <c r="V65" i="23"/>
  <c r="R58" i="20" s="1"/>
  <c r="AQ4" i="23"/>
  <c r="AF4" i="23"/>
  <c r="Z4" i="23"/>
  <c r="R4" i="23"/>
  <c r="M4" i="23"/>
  <c r="O13" i="23"/>
  <c r="K6" i="20" s="1"/>
  <c r="T116" i="23"/>
  <c r="U117" i="23"/>
  <c r="W117" i="23" s="1"/>
  <c r="U114" i="23"/>
  <c r="W114" i="23" s="1"/>
  <c r="O10" i="23"/>
  <c r="K3" i="20" s="1"/>
  <c r="O107" i="23"/>
  <c r="N10" i="23"/>
  <c r="L3" i="20" s="1"/>
  <c r="AA115" i="23"/>
  <c r="AB112" i="23"/>
  <c r="N109" i="23"/>
  <c r="O12" i="23"/>
  <c r="K5" i="20" s="1"/>
  <c r="T117" i="23"/>
  <c r="S114" i="23"/>
  <c r="AA114" i="23"/>
  <c r="AB106" i="23"/>
  <c r="O14" i="23"/>
  <c r="K7" i="20" s="1"/>
  <c r="AA110" i="23"/>
  <c r="AG108" i="23"/>
  <c r="S107" i="23"/>
  <c r="AB113" i="23"/>
  <c r="AB109" i="23"/>
  <c r="O116" i="23"/>
  <c r="T113" i="23"/>
  <c r="AH114" i="23"/>
  <c r="AG114" i="23"/>
  <c r="O117" i="23"/>
  <c r="U107" i="23"/>
  <c r="W107" i="23" s="1"/>
  <c r="L4" i="20"/>
  <c r="S110" i="23"/>
  <c r="AB117" i="23"/>
  <c r="AG116" i="23"/>
  <c r="AB116" i="23"/>
  <c r="U116" i="23"/>
  <c r="W116" i="23" s="1"/>
  <c r="T115" i="23"/>
  <c r="U115" i="23"/>
  <c r="W115" i="23" s="1"/>
  <c r="O115" i="23"/>
  <c r="N115" i="23"/>
  <c r="O114" i="23"/>
  <c r="N114" i="23"/>
  <c r="O113" i="23"/>
  <c r="U113" i="23"/>
  <c r="T111" i="23"/>
  <c r="AG112" i="23"/>
  <c r="T112" i="23"/>
  <c r="O112" i="23"/>
  <c r="U112" i="23"/>
  <c r="W112" i="23" s="1"/>
  <c r="AA111" i="23"/>
  <c r="O111" i="23"/>
  <c r="U111" i="23"/>
  <c r="W111" i="23" s="1"/>
  <c r="O108" i="23"/>
  <c r="U108" i="23"/>
  <c r="W108" i="23" s="1"/>
  <c r="AG110" i="23"/>
  <c r="O110" i="23"/>
  <c r="U110" i="23"/>
  <c r="W110" i="23" s="1"/>
  <c r="T109" i="23"/>
  <c r="U109" i="23"/>
  <c r="W109" i="23" s="1"/>
  <c r="AB108" i="23"/>
  <c r="T108" i="23"/>
  <c r="S108" i="23"/>
  <c r="AB107" i="23"/>
  <c r="AG106" i="23"/>
  <c r="S106" i="23"/>
  <c r="O106" i="23"/>
  <c r="U106" i="23"/>
  <c r="W106" i="23" s="1"/>
  <c r="AH117" i="23"/>
  <c r="AH115" i="23"/>
  <c r="AH113" i="23"/>
  <c r="AH111" i="23"/>
  <c r="AH109" i="23"/>
  <c r="AH107" i="23"/>
  <c r="AH9" i="23"/>
  <c r="Y2" i="20" s="1"/>
  <c r="T9" i="23"/>
  <c r="N2" i="20" s="1"/>
  <c r="U9" i="23"/>
  <c r="N9" i="23"/>
  <c r="L2" i="20" s="1"/>
  <c r="AJ49" i="23" l="1"/>
  <c r="AL49" i="23" s="1"/>
  <c r="AJ67" i="23"/>
  <c r="AJ28" i="23"/>
  <c r="AK28" i="23" s="1"/>
  <c r="AL28" i="23" s="1"/>
  <c r="AJ40" i="23"/>
  <c r="AK40" i="23" s="1"/>
  <c r="AL40" i="23" s="1"/>
  <c r="AJ48" i="23"/>
  <c r="AK48" i="23" s="1"/>
  <c r="AL48" i="23" s="1"/>
  <c r="AJ72" i="23"/>
  <c r="AK72" i="23" s="1"/>
  <c r="AL72" i="23" s="1"/>
  <c r="AJ80" i="23"/>
  <c r="AK80" i="23" s="1"/>
  <c r="AL80" i="23" s="1"/>
  <c r="AJ86" i="23"/>
  <c r="AK86" i="23" s="1"/>
  <c r="AL86" i="23" s="1"/>
  <c r="AJ83" i="23"/>
  <c r="AJ82" i="23"/>
  <c r="AK82" i="23" s="1"/>
  <c r="AL82" i="23" s="1"/>
  <c r="AJ35" i="23"/>
  <c r="AK35" i="23" s="1"/>
  <c r="AJ64" i="23"/>
  <c r="AK64" i="23" s="1"/>
  <c r="AL64" i="23" s="1"/>
  <c r="Q88" i="20"/>
  <c r="AJ97" i="23"/>
  <c r="AK94" i="23"/>
  <c r="AL94" i="23"/>
  <c r="Q91" i="20"/>
  <c r="AJ100" i="23"/>
  <c r="Q84" i="20"/>
  <c r="AJ93" i="23"/>
  <c r="Q87" i="20"/>
  <c r="AJ96" i="23"/>
  <c r="AK95" i="23"/>
  <c r="AL95" i="23"/>
  <c r="Q90" i="20"/>
  <c r="AJ99" i="23"/>
  <c r="Q89" i="20"/>
  <c r="AJ98" i="23"/>
  <c r="Q30" i="20"/>
  <c r="AJ37" i="23"/>
  <c r="AK49" i="23"/>
  <c r="Q54" i="20"/>
  <c r="AJ61" i="23"/>
  <c r="AK73" i="23"/>
  <c r="AL73" i="23"/>
  <c r="AK87" i="23"/>
  <c r="AL87" i="23"/>
  <c r="Q66" i="20"/>
  <c r="Q27" i="20"/>
  <c r="AJ34" i="23"/>
  <c r="AK34" i="23" s="1"/>
  <c r="AL34" i="23" s="1"/>
  <c r="Q47" i="20"/>
  <c r="AJ54" i="23"/>
  <c r="AK54" i="23" s="1"/>
  <c r="AL54" i="23" s="1"/>
  <c r="Q53" i="20"/>
  <c r="AJ60" i="23"/>
  <c r="AK60" i="23" s="1"/>
  <c r="AL60" i="23" s="1"/>
  <c r="Q59" i="20"/>
  <c r="AJ66" i="23"/>
  <c r="AK66" i="23" s="1"/>
  <c r="AL66" i="23" s="1"/>
  <c r="Q72" i="20"/>
  <c r="AJ79" i="23"/>
  <c r="Q69" i="20"/>
  <c r="AJ76" i="23"/>
  <c r="AK76" i="23" s="1"/>
  <c r="AL76" i="23" s="1"/>
  <c r="Q24" i="20"/>
  <c r="AJ31" i="23"/>
  <c r="AK43" i="23"/>
  <c r="AL43" i="23"/>
  <c r="Q48" i="20"/>
  <c r="AJ55" i="23"/>
  <c r="AK67" i="23"/>
  <c r="AL67" i="23"/>
  <c r="AK81" i="23"/>
  <c r="AL81" i="23"/>
  <c r="Q75" i="20"/>
  <c r="Q14" i="20"/>
  <c r="AJ21" i="23"/>
  <c r="Q20" i="20"/>
  <c r="AJ27" i="23"/>
  <c r="AK33" i="23"/>
  <c r="AL33" i="23"/>
  <c r="Q32" i="20"/>
  <c r="AJ39" i="23"/>
  <c r="Q38" i="20"/>
  <c r="AJ45" i="23"/>
  <c r="AK51" i="23"/>
  <c r="AL51" i="23"/>
  <c r="AK57" i="23"/>
  <c r="AL57" i="23"/>
  <c r="Q56" i="20"/>
  <c r="AJ63" i="23"/>
  <c r="Q62" i="20"/>
  <c r="AJ69" i="23"/>
  <c r="Q68" i="20"/>
  <c r="AJ75" i="23"/>
  <c r="AK83" i="23"/>
  <c r="AL83" i="23"/>
  <c r="Q39" i="20"/>
  <c r="AJ46" i="23"/>
  <c r="AK46" i="23" s="1"/>
  <c r="AL46" i="23" s="1"/>
  <c r="Q15" i="20"/>
  <c r="AJ22" i="23"/>
  <c r="AK22" i="23" s="1"/>
  <c r="AL22" i="23" s="1"/>
  <c r="Q29" i="20"/>
  <c r="AJ36" i="23"/>
  <c r="AK36" i="23" s="1"/>
  <c r="AL36" i="23" s="1"/>
  <c r="Q35" i="20"/>
  <c r="AJ42" i="23"/>
  <c r="AK42" i="23" s="1"/>
  <c r="AL42" i="23" s="1"/>
  <c r="Q43" i="20"/>
  <c r="AJ50" i="23"/>
  <c r="AK50" i="23" s="1"/>
  <c r="AL50" i="23" s="1"/>
  <c r="Q55" i="20"/>
  <c r="AJ62" i="23"/>
  <c r="AK62" i="23" s="1"/>
  <c r="AL62" i="23" s="1"/>
  <c r="Q61" i="20"/>
  <c r="AJ68" i="23"/>
  <c r="AK68" i="23" s="1"/>
  <c r="AL68" i="23" s="1"/>
  <c r="Q67" i="20"/>
  <c r="AJ74" i="23"/>
  <c r="AK74" i="23" s="1"/>
  <c r="AL74" i="23" s="1"/>
  <c r="Q13" i="20"/>
  <c r="AJ20" i="23"/>
  <c r="AK20" i="23" s="1"/>
  <c r="AL20" i="23" s="1"/>
  <c r="AK29" i="23"/>
  <c r="AL29" i="23"/>
  <c r="AK41" i="23"/>
  <c r="AL41" i="23"/>
  <c r="Q40" i="20"/>
  <c r="AJ47" i="23"/>
  <c r="Q46" i="20"/>
  <c r="AJ53" i="23"/>
  <c r="AK59" i="23"/>
  <c r="AL59" i="23"/>
  <c r="AK65" i="23"/>
  <c r="AL65" i="23"/>
  <c r="Q64" i="20"/>
  <c r="AJ71" i="23"/>
  <c r="Q70" i="20"/>
  <c r="AJ77" i="23"/>
  <c r="Q78" i="20"/>
  <c r="AJ85" i="23"/>
  <c r="Q42" i="20"/>
  <c r="V87" i="23"/>
  <c r="R80" i="20" s="1"/>
  <c r="Q25" i="20"/>
  <c r="AJ32" i="23"/>
  <c r="AK32" i="23" s="1"/>
  <c r="AL32" i="23" s="1"/>
  <c r="Q31" i="20"/>
  <c r="AJ38" i="23"/>
  <c r="AK38" i="23" s="1"/>
  <c r="AL38" i="23" s="1"/>
  <c r="Q37" i="20"/>
  <c r="AJ44" i="23"/>
  <c r="AK44" i="23" s="1"/>
  <c r="AL44" i="23" s="1"/>
  <c r="Q45" i="20"/>
  <c r="AJ52" i="23"/>
  <c r="AK52" i="23" s="1"/>
  <c r="AL52" i="23" s="1"/>
  <c r="Q51" i="20"/>
  <c r="AJ58" i="23"/>
  <c r="AK58" i="23" s="1"/>
  <c r="AL58" i="23" s="1"/>
  <c r="Q63" i="20"/>
  <c r="AJ70" i="23"/>
  <c r="AK70" i="23" s="1"/>
  <c r="AL70" i="23" s="1"/>
  <c r="Q71" i="20"/>
  <c r="AJ78" i="23"/>
  <c r="AK78" i="23" s="1"/>
  <c r="AL78" i="23" s="1"/>
  <c r="Q77" i="20"/>
  <c r="AJ84" i="23"/>
  <c r="AK84" i="23" s="1"/>
  <c r="AL84" i="23" s="1"/>
  <c r="AK92" i="23"/>
  <c r="AL92" i="23"/>
  <c r="AJ90" i="23"/>
  <c r="AK90" i="23" s="1"/>
  <c r="U82" i="20"/>
  <c r="AJ91" i="23"/>
  <c r="AX76" i="23"/>
  <c r="S69" i="20" s="1"/>
  <c r="P39" i="20"/>
  <c r="V38" i="23"/>
  <c r="R31" i="20" s="1"/>
  <c r="P84" i="20"/>
  <c r="AX46" i="23"/>
  <c r="S39" i="20" s="1"/>
  <c r="V68" i="23"/>
  <c r="R61" i="20" s="1"/>
  <c r="AX93" i="23"/>
  <c r="S84" i="20" s="1"/>
  <c r="Q80" i="20"/>
  <c r="AX97" i="23"/>
  <c r="S88" i="20" s="1"/>
  <c r="AJ106" i="23"/>
  <c r="AK106" i="23" s="1"/>
  <c r="BA106" i="23" s="1"/>
  <c r="V54" i="23"/>
  <c r="R47" i="20" s="1"/>
  <c r="V60" i="23"/>
  <c r="R53" i="20" s="1"/>
  <c r="V30" i="23"/>
  <c r="R23" i="20" s="1"/>
  <c r="V28" i="23"/>
  <c r="R21" i="20" s="1"/>
  <c r="Q86" i="20"/>
  <c r="Q79" i="20"/>
  <c r="W102" i="23"/>
  <c r="AX102" i="23"/>
  <c r="AX25" i="23"/>
  <c r="S18" i="20" s="1"/>
  <c r="Y82" i="20"/>
  <c r="Q83" i="20"/>
  <c r="U81" i="20"/>
  <c r="Y81" i="20"/>
  <c r="Q81" i="20"/>
  <c r="V99" i="23"/>
  <c r="R90" i="20" s="1"/>
  <c r="Q22" i="20"/>
  <c r="Q23" i="20"/>
  <c r="V96" i="23"/>
  <c r="R87" i="20" s="1"/>
  <c r="V76" i="23"/>
  <c r="R69" i="20" s="1"/>
  <c r="P69" i="20"/>
  <c r="V52" i="23"/>
  <c r="R45" i="20" s="1"/>
  <c r="V56" i="23"/>
  <c r="R49" i="20" s="1"/>
  <c r="V80" i="23"/>
  <c r="R73" i="20" s="1"/>
  <c r="V32" i="23"/>
  <c r="R25" i="20" s="1"/>
  <c r="AX98" i="23"/>
  <c r="S89" i="20" s="1"/>
  <c r="V91" i="23"/>
  <c r="R82" i="20" s="1"/>
  <c r="P90" i="20"/>
  <c r="V95" i="23"/>
  <c r="R86" i="20" s="1"/>
  <c r="V10" i="23"/>
  <c r="R3" i="20" s="1"/>
  <c r="AX99" i="23"/>
  <c r="S90" i="20" s="1"/>
  <c r="P13" i="20"/>
  <c r="V29" i="23"/>
  <c r="R22" i="20" s="1"/>
  <c r="V61" i="23"/>
  <c r="R54" i="20" s="1"/>
  <c r="V69" i="23"/>
  <c r="R62" i="20" s="1"/>
  <c r="V75" i="23"/>
  <c r="R68" i="20" s="1"/>
  <c r="V45" i="23"/>
  <c r="R38" i="20" s="1"/>
  <c r="V20" i="23"/>
  <c r="R13" i="20" s="1"/>
  <c r="V31" i="23"/>
  <c r="R24" i="20" s="1"/>
  <c r="V37" i="23"/>
  <c r="R30" i="20" s="1"/>
  <c r="V86" i="23"/>
  <c r="R79" i="20" s="1"/>
  <c r="V72" i="23"/>
  <c r="R65" i="20" s="1"/>
  <c r="V63" i="23"/>
  <c r="R56" i="20" s="1"/>
  <c r="V48" i="23"/>
  <c r="R41" i="20" s="1"/>
  <c r="V36" i="23"/>
  <c r="R29" i="20" s="1"/>
  <c r="P14" i="20"/>
  <c r="V21" i="23"/>
  <c r="R14" i="20" s="1"/>
  <c r="AJ109" i="23"/>
  <c r="AK109" i="23" s="1"/>
  <c r="BA109" i="23" s="1"/>
  <c r="V74" i="23"/>
  <c r="R67" i="20" s="1"/>
  <c r="V82" i="23"/>
  <c r="R75" i="20" s="1"/>
  <c r="V42" i="23"/>
  <c r="R35" i="20" s="1"/>
  <c r="V92" i="23"/>
  <c r="R83" i="20" s="1"/>
  <c r="AJ110" i="23"/>
  <c r="AK110" i="23" s="1"/>
  <c r="BA110" i="23" s="1"/>
  <c r="AX20" i="23"/>
  <c r="S13" i="20" s="1"/>
  <c r="AJ112" i="23"/>
  <c r="AK112" i="23" s="1"/>
  <c r="BA112" i="23" s="1"/>
  <c r="V50" i="23"/>
  <c r="R43" i="20" s="1"/>
  <c r="AX21" i="23"/>
  <c r="S14" i="20" s="1"/>
  <c r="V85" i="23"/>
  <c r="R78" i="20" s="1"/>
  <c r="V84" i="23"/>
  <c r="R77" i="20" s="1"/>
  <c r="V78" i="23"/>
  <c r="R71" i="20" s="1"/>
  <c r="V77" i="23"/>
  <c r="R70" i="20" s="1"/>
  <c r="V73" i="23"/>
  <c r="R66" i="20" s="1"/>
  <c r="V71" i="23"/>
  <c r="R64" i="20" s="1"/>
  <c r="V66" i="23"/>
  <c r="R59" i="20" s="1"/>
  <c r="Q57" i="20"/>
  <c r="V62" i="23"/>
  <c r="R55" i="20" s="1"/>
  <c r="V59" i="23"/>
  <c r="R52" i="20" s="1"/>
  <c r="V58" i="23"/>
  <c r="R51" i="20" s="1"/>
  <c r="V55" i="23"/>
  <c r="R48" i="20" s="1"/>
  <c r="V53" i="23"/>
  <c r="R46" i="20" s="1"/>
  <c r="V47" i="23"/>
  <c r="R40" i="20" s="1"/>
  <c r="V44" i="23"/>
  <c r="R37" i="20" s="1"/>
  <c r="V39" i="23"/>
  <c r="R32" i="20" s="1"/>
  <c r="V34" i="23"/>
  <c r="R27" i="20" s="1"/>
  <c r="V27" i="23"/>
  <c r="R20" i="20" s="1"/>
  <c r="AX22" i="23"/>
  <c r="S15" i="20" s="1"/>
  <c r="P15" i="20"/>
  <c r="V22" i="23"/>
  <c r="R15" i="20" s="1"/>
  <c r="AX26" i="23"/>
  <c r="S19" i="20" s="1"/>
  <c r="W26" i="23"/>
  <c r="AJ26" i="23" s="1"/>
  <c r="AK26" i="23" s="1"/>
  <c r="AL26" i="23" s="1"/>
  <c r="V18" i="23"/>
  <c r="R11" i="20" s="1"/>
  <c r="W18" i="23"/>
  <c r="AJ18" i="23" s="1"/>
  <c r="AK18" i="23" s="1"/>
  <c r="AL18" i="23" s="1"/>
  <c r="W16" i="23"/>
  <c r="AJ16" i="23" s="1"/>
  <c r="AK16" i="23" s="1"/>
  <c r="AL16" i="23" s="1"/>
  <c r="Q44" i="20"/>
  <c r="Q52" i="20"/>
  <c r="P6" i="20"/>
  <c r="W13" i="23"/>
  <c r="AJ13" i="23" s="1"/>
  <c r="V24" i="23"/>
  <c r="R17" i="20" s="1"/>
  <c r="W24" i="23"/>
  <c r="AJ24" i="23" s="1"/>
  <c r="AK24" i="23" s="1"/>
  <c r="AL24" i="23" s="1"/>
  <c r="P5" i="20"/>
  <c r="W12" i="23"/>
  <c r="Q28" i="20"/>
  <c r="V49" i="23"/>
  <c r="R42" i="20" s="1"/>
  <c r="V19" i="23"/>
  <c r="R12" i="20" s="1"/>
  <c r="W19" i="23"/>
  <c r="AJ19" i="23" s="1"/>
  <c r="AJ114" i="23"/>
  <c r="V35" i="23"/>
  <c r="R28" i="20" s="1"/>
  <c r="Q33" i="20"/>
  <c r="V14" i="23"/>
  <c r="R7" i="20" s="1"/>
  <c r="W14" i="23"/>
  <c r="AJ14" i="23" s="1"/>
  <c r="AK14" i="23" s="1"/>
  <c r="AL14" i="23" s="1"/>
  <c r="AX101" i="23"/>
  <c r="S92" i="20" s="1"/>
  <c r="P9" i="20"/>
  <c r="AJ108" i="23"/>
  <c r="AJ115" i="23"/>
  <c r="AJ107" i="23"/>
  <c r="AJ117" i="23"/>
  <c r="Q34" i="20"/>
  <c r="Q49" i="20"/>
  <c r="V40" i="23"/>
  <c r="R33" i="20" s="1"/>
  <c r="V64" i="23"/>
  <c r="R57" i="20" s="1"/>
  <c r="V90" i="23"/>
  <c r="R81" i="20" s="1"/>
  <c r="Q76" i="20"/>
  <c r="Q26" i="20"/>
  <c r="Q50" i="20"/>
  <c r="Q74" i="20"/>
  <c r="Q73" i="20"/>
  <c r="P11" i="20"/>
  <c r="V17" i="23"/>
  <c r="R10" i="20" s="1"/>
  <c r="W17" i="23"/>
  <c r="AJ17" i="23" s="1"/>
  <c r="P72" i="20"/>
  <c r="P88" i="20"/>
  <c r="V41" i="23"/>
  <c r="R34" i="20" s="1"/>
  <c r="Q36" i="20"/>
  <c r="Q60" i="20"/>
  <c r="Q92" i="20"/>
  <c r="V83" i="23"/>
  <c r="R76" i="20" s="1"/>
  <c r="V33" i="23"/>
  <c r="R26" i="20" s="1"/>
  <c r="V57" i="23"/>
  <c r="R50" i="20" s="1"/>
  <c r="V81" i="23"/>
  <c r="R74" i="20" s="1"/>
  <c r="W23" i="23"/>
  <c r="AJ23" i="23" s="1"/>
  <c r="AX79" i="23"/>
  <c r="S72" i="20" s="1"/>
  <c r="V97" i="23"/>
  <c r="R88" i="20" s="1"/>
  <c r="W9" i="23"/>
  <c r="AJ9" i="23" s="1"/>
  <c r="AX9" i="23"/>
  <c r="S2" i="20" s="1"/>
  <c r="AJ111" i="23"/>
  <c r="AX113" i="23"/>
  <c r="W113" i="23"/>
  <c r="AJ113" i="23" s="1"/>
  <c r="AJ116" i="23"/>
  <c r="Q58" i="20"/>
  <c r="Q3" i="20"/>
  <c r="V43" i="23"/>
  <c r="R36" i="20" s="1"/>
  <c r="V67" i="23"/>
  <c r="R60" i="20" s="1"/>
  <c r="V79" i="23"/>
  <c r="R72" i="20" s="1"/>
  <c r="Q82" i="20"/>
  <c r="Q41" i="20"/>
  <c r="Q65" i="20"/>
  <c r="P4" i="20"/>
  <c r="W11" i="23"/>
  <c r="AJ11" i="23" s="1"/>
  <c r="AX16" i="23"/>
  <c r="S9" i="20" s="1"/>
  <c r="V16" i="23"/>
  <c r="R9" i="20" s="1"/>
  <c r="V15" i="23"/>
  <c r="R8" i="20" s="1"/>
  <c r="W15" i="23"/>
  <c r="AJ15" i="23" s="1"/>
  <c r="V25" i="23"/>
  <c r="R18" i="20" s="1"/>
  <c r="W25" i="23"/>
  <c r="AJ25" i="23" s="1"/>
  <c r="Y5" i="20"/>
  <c r="AL3" i="20"/>
  <c r="AM3" i="20"/>
  <c r="AX28" i="23"/>
  <c r="S21" i="20" s="1"/>
  <c r="P21" i="20"/>
  <c r="AX34" i="23"/>
  <c r="S27" i="20" s="1"/>
  <c r="P27" i="20"/>
  <c r="AX40" i="23"/>
  <c r="S33" i="20" s="1"/>
  <c r="P33" i="20"/>
  <c r="AX52" i="23"/>
  <c r="S45" i="20" s="1"/>
  <c r="P45" i="20"/>
  <c r="AX58" i="23"/>
  <c r="S51" i="20" s="1"/>
  <c r="P51" i="20"/>
  <c r="AX64" i="23"/>
  <c r="S57" i="20" s="1"/>
  <c r="P57" i="20"/>
  <c r="AX70" i="23"/>
  <c r="S63" i="20" s="1"/>
  <c r="P63" i="20"/>
  <c r="AX82" i="23"/>
  <c r="S75" i="20" s="1"/>
  <c r="P75" i="20"/>
  <c r="AX90" i="23"/>
  <c r="S81" i="20" s="1"/>
  <c r="P81" i="20"/>
  <c r="AX96" i="23"/>
  <c r="S87" i="20" s="1"/>
  <c r="P87" i="20"/>
  <c r="AN6" i="20"/>
  <c r="AX29" i="23"/>
  <c r="S22" i="20" s="1"/>
  <c r="P22" i="20"/>
  <c r="AX35" i="23"/>
  <c r="S28" i="20" s="1"/>
  <c r="P28" i="20"/>
  <c r="AX41" i="23"/>
  <c r="S34" i="20" s="1"/>
  <c r="P34" i="20"/>
  <c r="AX47" i="23"/>
  <c r="S40" i="20" s="1"/>
  <c r="P40" i="20"/>
  <c r="AX53" i="23"/>
  <c r="S46" i="20" s="1"/>
  <c r="P46" i="20"/>
  <c r="AX59" i="23"/>
  <c r="S52" i="20" s="1"/>
  <c r="P52" i="20"/>
  <c r="AX65" i="23"/>
  <c r="S58" i="20" s="1"/>
  <c r="P58" i="20"/>
  <c r="AX71" i="23"/>
  <c r="S64" i="20" s="1"/>
  <c r="P64" i="20"/>
  <c r="AX77" i="23"/>
  <c r="S70" i="20" s="1"/>
  <c r="P70" i="20"/>
  <c r="AX83" i="23"/>
  <c r="S76" i="20" s="1"/>
  <c r="P76" i="20"/>
  <c r="AX91" i="23"/>
  <c r="S82" i="20" s="1"/>
  <c r="P82" i="20"/>
  <c r="AL46" i="20"/>
  <c r="AM46" i="20"/>
  <c r="AX30" i="23"/>
  <c r="S23" i="20" s="1"/>
  <c r="P23" i="20"/>
  <c r="AX36" i="23"/>
  <c r="S29" i="20" s="1"/>
  <c r="P29" i="20"/>
  <c r="AX42" i="23"/>
  <c r="S35" i="20" s="1"/>
  <c r="P35" i="20"/>
  <c r="AX48" i="23"/>
  <c r="S41" i="20" s="1"/>
  <c r="P41" i="20"/>
  <c r="AX54" i="23"/>
  <c r="S47" i="20" s="1"/>
  <c r="P47" i="20"/>
  <c r="AX60" i="23"/>
  <c r="S53" i="20" s="1"/>
  <c r="P53" i="20"/>
  <c r="AX66" i="23"/>
  <c r="S59" i="20" s="1"/>
  <c r="P59" i="20"/>
  <c r="AX72" i="23"/>
  <c r="S65" i="20" s="1"/>
  <c r="P65" i="20"/>
  <c r="AX78" i="23"/>
  <c r="S71" i="20" s="1"/>
  <c r="P71" i="20"/>
  <c r="AX84" i="23"/>
  <c r="S77" i="20" s="1"/>
  <c r="P77" i="20"/>
  <c r="AX92" i="23"/>
  <c r="S83" i="20" s="1"/>
  <c r="P83" i="20"/>
  <c r="V98" i="23"/>
  <c r="R89" i="20" s="1"/>
  <c r="P89" i="20"/>
  <c r="AX31" i="23"/>
  <c r="S24" i="20" s="1"/>
  <c r="P24" i="20"/>
  <c r="AX37" i="23"/>
  <c r="S30" i="20" s="1"/>
  <c r="P30" i="20"/>
  <c r="AX43" i="23"/>
  <c r="S36" i="20" s="1"/>
  <c r="P36" i="20"/>
  <c r="AX49" i="23"/>
  <c r="S42" i="20" s="1"/>
  <c r="P42" i="20"/>
  <c r="AX55" i="23"/>
  <c r="S48" i="20" s="1"/>
  <c r="P48" i="20"/>
  <c r="AX61" i="23"/>
  <c r="S54" i="20" s="1"/>
  <c r="P54" i="20"/>
  <c r="AX67" i="23"/>
  <c r="S60" i="20" s="1"/>
  <c r="P60" i="20"/>
  <c r="AX73" i="23"/>
  <c r="S66" i="20" s="1"/>
  <c r="P66" i="20"/>
  <c r="AX85" i="23"/>
  <c r="S78" i="20" s="1"/>
  <c r="P78" i="20"/>
  <c r="AX10" i="23"/>
  <c r="S3" i="20" s="1"/>
  <c r="P3" i="20"/>
  <c r="AX23" i="23"/>
  <c r="S16" i="20" s="1"/>
  <c r="AX32" i="23"/>
  <c r="S25" i="20" s="1"/>
  <c r="P25" i="20"/>
  <c r="AX38" i="23"/>
  <c r="S31" i="20" s="1"/>
  <c r="P31" i="20"/>
  <c r="AX44" i="23"/>
  <c r="S37" i="20" s="1"/>
  <c r="P37" i="20"/>
  <c r="AX50" i="23"/>
  <c r="S43" i="20" s="1"/>
  <c r="P43" i="20"/>
  <c r="AX56" i="23"/>
  <c r="S49" i="20" s="1"/>
  <c r="P49" i="20"/>
  <c r="AX62" i="23"/>
  <c r="S55" i="20" s="1"/>
  <c r="P55" i="20"/>
  <c r="AX68" i="23"/>
  <c r="S61" i="20" s="1"/>
  <c r="P61" i="20"/>
  <c r="AX74" i="23"/>
  <c r="S67" i="20" s="1"/>
  <c r="P67" i="20"/>
  <c r="AX80" i="23"/>
  <c r="S73" i="20" s="1"/>
  <c r="P73" i="20"/>
  <c r="AX86" i="23"/>
  <c r="S79" i="20" s="1"/>
  <c r="P79" i="20"/>
  <c r="AX94" i="23"/>
  <c r="S85" i="20" s="1"/>
  <c r="P85" i="20"/>
  <c r="V100" i="23"/>
  <c r="R91" i="20" s="1"/>
  <c r="P91" i="20"/>
  <c r="P2" i="20"/>
  <c r="P16" i="20"/>
  <c r="AX27" i="23"/>
  <c r="S20" i="20" s="1"/>
  <c r="P20" i="20"/>
  <c r="AX33" i="23"/>
  <c r="S26" i="20" s="1"/>
  <c r="P26" i="20"/>
  <c r="AX39" i="23"/>
  <c r="S32" i="20" s="1"/>
  <c r="P32" i="20"/>
  <c r="AX45" i="23"/>
  <c r="S38" i="20" s="1"/>
  <c r="P38" i="20"/>
  <c r="AX51" i="23"/>
  <c r="S44" i="20" s="1"/>
  <c r="P44" i="20"/>
  <c r="AX57" i="23"/>
  <c r="S50" i="20" s="1"/>
  <c r="P50" i="20"/>
  <c r="AX63" i="23"/>
  <c r="S56" i="20" s="1"/>
  <c r="P56" i="20"/>
  <c r="AX69" i="23"/>
  <c r="S62" i="20" s="1"/>
  <c r="P62" i="20"/>
  <c r="AX75" i="23"/>
  <c r="S68" i="20" s="1"/>
  <c r="P68" i="20"/>
  <c r="AX81" i="23"/>
  <c r="S74" i="20" s="1"/>
  <c r="P74" i="20"/>
  <c r="AX87" i="23"/>
  <c r="S80" i="20" s="1"/>
  <c r="P80" i="20"/>
  <c r="AX95" i="23"/>
  <c r="S86" i="20" s="1"/>
  <c r="P86" i="20"/>
  <c r="V101" i="23"/>
  <c r="R92" i="20" s="1"/>
  <c r="P92" i="20"/>
  <c r="AN5" i="20"/>
  <c r="AN3" i="20"/>
  <c r="P8" i="20"/>
  <c r="AX15" i="23"/>
  <c r="S8" i="20" s="1"/>
  <c r="P17" i="20"/>
  <c r="AX19" i="23"/>
  <c r="S12" i="20" s="1"/>
  <c r="V23" i="23"/>
  <c r="R16" i="20" s="1"/>
  <c r="P10" i="20"/>
  <c r="AX14" i="23"/>
  <c r="S7" i="20" s="1"/>
  <c r="P7" i="20"/>
  <c r="P12" i="20"/>
  <c r="AX18" i="23"/>
  <c r="S11" i="20" s="1"/>
  <c r="AX17" i="23"/>
  <c r="S10" i="20" s="1"/>
  <c r="AN11" i="20"/>
  <c r="AN13" i="20"/>
  <c r="AN9" i="20"/>
  <c r="AN16" i="20"/>
  <c r="AN18" i="20"/>
  <c r="V26" i="23"/>
  <c r="R19" i="20" s="1"/>
  <c r="AX12" i="23"/>
  <c r="S5" i="20" s="1"/>
  <c r="AM7" i="20"/>
  <c r="AM18" i="20"/>
  <c r="AM29" i="20"/>
  <c r="AM47" i="20"/>
  <c r="AM63" i="20"/>
  <c r="AM41" i="20"/>
  <c r="AM86" i="20"/>
  <c r="AM66" i="20"/>
  <c r="V13" i="23"/>
  <c r="R6" i="20" s="1"/>
  <c r="AX13" i="23"/>
  <c r="S6" i="20" s="1"/>
  <c r="AM90" i="20"/>
  <c r="AM49" i="20"/>
  <c r="AM40" i="20"/>
  <c r="AM8" i="20"/>
  <c r="AM24" i="20"/>
  <c r="AM35" i="20"/>
  <c r="AM51" i="20"/>
  <c r="AM62" i="20"/>
  <c r="AM78" i="20"/>
  <c r="AM89" i="20"/>
  <c r="AM23" i="20"/>
  <c r="AM50" i="20"/>
  <c r="AM77" i="20"/>
  <c r="AM22" i="20"/>
  <c r="AM13" i="20"/>
  <c r="AM88" i="20"/>
  <c r="AX116" i="23"/>
  <c r="AL2" i="20"/>
  <c r="AM2" i="20"/>
  <c r="AX109" i="23"/>
  <c r="AM9" i="20"/>
  <c r="AM20" i="20"/>
  <c r="AM36" i="20"/>
  <c r="AM54" i="20"/>
  <c r="AM65" i="20"/>
  <c r="AM30" i="20"/>
  <c r="AM57" i="20"/>
  <c r="AM81" i="20"/>
  <c r="AM92" i="20"/>
  <c r="AM12" i="20"/>
  <c r="AM34" i="20"/>
  <c r="AM61" i="20"/>
  <c r="AM52" i="20"/>
  <c r="AM58" i="20"/>
  <c r="V106" i="23"/>
  <c r="AL106" i="23" s="1"/>
  <c r="AX106" i="23"/>
  <c r="V108" i="23"/>
  <c r="AX108" i="23"/>
  <c r="V11" i="23"/>
  <c r="R4" i="20" s="1"/>
  <c r="AX11" i="23"/>
  <c r="S4" i="20" s="1"/>
  <c r="AM4" i="20"/>
  <c r="AM15" i="20"/>
  <c r="AM26" i="20"/>
  <c r="AM42" i="20"/>
  <c r="AM53" i="20"/>
  <c r="AM69" i="20"/>
  <c r="AM80" i="20"/>
  <c r="AM83" i="20"/>
  <c r="AM70" i="20"/>
  <c r="AM43" i="20"/>
  <c r="AM67" i="20"/>
  <c r="AM79" i="20"/>
  <c r="V115" i="23"/>
  <c r="AX115" i="23"/>
  <c r="V107" i="23"/>
  <c r="AX107" i="23"/>
  <c r="AX117" i="23"/>
  <c r="AM11" i="20"/>
  <c r="AM27" i="20"/>
  <c r="AM45" i="20"/>
  <c r="AM56" i="20"/>
  <c r="AM72" i="20"/>
  <c r="AM68" i="20"/>
  <c r="AM32" i="20"/>
  <c r="AM59" i="20"/>
  <c r="AM84" i="20"/>
  <c r="AM74" i="20"/>
  <c r="AM39" i="20"/>
  <c r="AM76" i="20"/>
  <c r="AM16" i="20"/>
  <c r="AM25" i="20"/>
  <c r="V112" i="23"/>
  <c r="AX112" i="23"/>
  <c r="V114" i="23"/>
  <c r="AX114" i="23"/>
  <c r="V9" i="23"/>
  <c r="R2" i="20" s="1"/>
  <c r="V110" i="23"/>
  <c r="AX110" i="23"/>
  <c r="V111" i="23"/>
  <c r="AX111" i="23"/>
  <c r="AM17" i="20"/>
  <c r="AM33" i="20"/>
  <c r="AM44" i="20"/>
  <c r="AM60" i="20"/>
  <c r="AM71" i="20"/>
  <c r="AM87" i="20"/>
  <c r="AM21" i="20"/>
  <c r="AM48" i="20"/>
  <c r="AM75" i="20"/>
  <c r="AM85" i="20"/>
  <c r="AM31" i="20"/>
  <c r="Q6" i="20"/>
  <c r="V12" i="23"/>
  <c r="R5" i="20" s="1"/>
  <c r="AN7" i="20"/>
  <c r="AN4" i="20"/>
  <c r="AA4" i="23"/>
  <c r="V2" i="20"/>
  <c r="S4" i="23"/>
  <c r="N4" i="23"/>
  <c r="AG4" i="23"/>
  <c r="AN2" i="20"/>
  <c r="AR4" i="23"/>
  <c r="U4" i="23"/>
  <c r="V117" i="23"/>
  <c r="V109" i="23"/>
  <c r="V116" i="23"/>
  <c r="V113" i="23"/>
  <c r="AP7" i="23"/>
  <c r="AO7" i="23"/>
  <c r="AN7" i="23"/>
  <c r="AM7" i="23"/>
  <c r="BA72" i="23" l="1"/>
  <c r="AL35" i="23"/>
  <c r="AK98" i="23"/>
  <c r="AL98" i="23"/>
  <c r="AK96" i="23"/>
  <c r="AL96" i="23"/>
  <c r="AK100" i="23"/>
  <c r="AL100" i="23"/>
  <c r="AF91" i="20" s="1"/>
  <c r="AK99" i="23"/>
  <c r="AL99" i="23"/>
  <c r="AK93" i="23"/>
  <c r="AL93" i="23"/>
  <c r="AK97" i="23"/>
  <c r="AL97" i="23"/>
  <c r="AF88" i="20" s="1"/>
  <c r="AK17" i="23"/>
  <c r="BA17" i="23" s="1"/>
  <c r="AL17" i="23"/>
  <c r="AK71" i="23"/>
  <c r="BA71" i="23" s="1"/>
  <c r="AL71" i="23"/>
  <c r="AK53" i="23"/>
  <c r="AL53" i="23"/>
  <c r="AK75" i="23"/>
  <c r="BA75" i="23" s="1"/>
  <c r="AL75" i="23"/>
  <c r="AK39" i="23"/>
  <c r="AL39" i="23"/>
  <c r="AK25" i="23"/>
  <c r="AL25" i="23"/>
  <c r="AK11" i="23"/>
  <c r="BA11" i="23" s="1"/>
  <c r="AL11" i="23"/>
  <c r="AK23" i="23"/>
  <c r="BA23" i="23" s="1"/>
  <c r="AL23" i="23"/>
  <c r="AK19" i="23"/>
  <c r="AL19" i="23"/>
  <c r="AK55" i="23"/>
  <c r="BA55" i="23" s="1"/>
  <c r="AL55" i="23"/>
  <c r="AK21" i="23"/>
  <c r="BA21" i="23" s="1"/>
  <c r="AL21" i="23"/>
  <c r="AK61" i="23"/>
  <c r="AL61" i="23"/>
  <c r="AK85" i="23"/>
  <c r="AL85" i="23"/>
  <c r="AK47" i="23"/>
  <c r="BA47" i="23" s="1"/>
  <c r="AL47" i="23"/>
  <c r="AK69" i="23"/>
  <c r="AL69" i="23"/>
  <c r="AK13" i="23"/>
  <c r="BA13" i="23" s="1"/>
  <c r="AL13" i="23"/>
  <c r="AK79" i="23"/>
  <c r="BA79" i="23" s="1"/>
  <c r="AL79" i="23"/>
  <c r="AK15" i="23"/>
  <c r="AL15" i="23"/>
  <c r="AK77" i="23"/>
  <c r="BA77" i="23" s="1"/>
  <c r="AL77" i="23"/>
  <c r="AK63" i="23"/>
  <c r="BA63" i="23" s="1"/>
  <c r="AL63" i="23"/>
  <c r="AK45" i="23"/>
  <c r="AL45" i="23"/>
  <c r="AK27" i="23"/>
  <c r="BA27" i="23" s="1"/>
  <c r="AL27" i="23"/>
  <c r="AK37" i="23"/>
  <c r="BA37" i="23" s="1"/>
  <c r="AL37" i="23"/>
  <c r="AK9" i="23"/>
  <c r="AL9" i="23"/>
  <c r="Q5" i="20"/>
  <c r="AJ12" i="23"/>
  <c r="AK12" i="23" s="1"/>
  <c r="AL12" i="23" s="1"/>
  <c r="AK31" i="23"/>
  <c r="BA31" i="23" s="1"/>
  <c r="AL31" i="23"/>
  <c r="AL90" i="23"/>
  <c r="AK91" i="23"/>
  <c r="AL91" i="23" s="1"/>
  <c r="BA98" i="23"/>
  <c r="BA43" i="23"/>
  <c r="AF65" i="20"/>
  <c r="BA64" i="23"/>
  <c r="BA10" i="23"/>
  <c r="BA67" i="23"/>
  <c r="BA33" i="23"/>
  <c r="BA51" i="23"/>
  <c r="BA65" i="23"/>
  <c r="BA35" i="23"/>
  <c r="BA41" i="23"/>
  <c r="BA101" i="23"/>
  <c r="AL110" i="23"/>
  <c r="AL112" i="23"/>
  <c r="Q19" i="20"/>
  <c r="AL109" i="23"/>
  <c r="AT109" i="23" s="1"/>
  <c r="BA57" i="23"/>
  <c r="BA40" i="23"/>
  <c r="Q8" i="20"/>
  <c r="Q7" i="20"/>
  <c r="AF89" i="20"/>
  <c r="BA59" i="23"/>
  <c r="BA48" i="23"/>
  <c r="Q17" i="20"/>
  <c r="Q11" i="20"/>
  <c r="Q10" i="20"/>
  <c r="BA70" i="23"/>
  <c r="Q9" i="20"/>
  <c r="BA84" i="23"/>
  <c r="AK111" i="23"/>
  <c r="BA111" i="23" s="1"/>
  <c r="Q16" i="20"/>
  <c r="BA66" i="23"/>
  <c r="AK108" i="23"/>
  <c r="BA108" i="23" s="1"/>
  <c r="BA85" i="23"/>
  <c r="AK114" i="23"/>
  <c r="BA114" i="23" s="1"/>
  <c r="BA73" i="23"/>
  <c r="BA60" i="23"/>
  <c r="BA52" i="23"/>
  <c r="BA42" i="23"/>
  <c r="BA61" i="23"/>
  <c r="BA32" i="23"/>
  <c r="Q4" i="20"/>
  <c r="BA68" i="23"/>
  <c r="BA58" i="23"/>
  <c r="BA83" i="23"/>
  <c r="BA20" i="23"/>
  <c r="BA97" i="23"/>
  <c r="BA80" i="23"/>
  <c r="BA78" i="23"/>
  <c r="BA9" i="23"/>
  <c r="AE2" i="20" s="1"/>
  <c r="BA50" i="23"/>
  <c r="BA16" i="23"/>
  <c r="BA44" i="23"/>
  <c r="BA100" i="23"/>
  <c r="BA34" i="23"/>
  <c r="BA53" i="23"/>
  <c r="BA14" i="23"/>
  <c r="Q12" i="20"/>
  <c r="BA54" i="23"/>
  <c r="BA18" i="23"/>
  <c r="BA62" i="23"/>
  <c r="BA99" i="23"/>
  <c r="AF90" i="20"/>
  <c r="BA36" i="23"/>
  <c r="AK116" i="23"/>
  <c r="BA116" i="23" s="1"/>
  <c r="BA46" i="23"/>
  <c r="BA39" i="23"/>
  <c r="AF83" i="20"/>
  <c r="BA92" i="23"/>
  <c r="AK117" i="23"/>
  <c r="BA117" i="23" s="1"/>
  <c r="BA45" i="23"/>
  <c r="BA38" i="23"/>
  <c r="BA49" i="23"/>
  <c r="Q18" i="20"/>
  <c r="BA102" i="23"/>
  <c r="BA28" i="23"/>
  <c r="AK113" i="23"/>
  <c r="BA113" i="23" s="1"/>
  <c r="BA82" i="23"/>
  <c r="AK107" i="23"/>
  <c r="BA107" i="23" s="1"/>
  <c r="BA76" i="23"/>
  <c r="BA56" i="23"/>
  <c r="BA93" i="23"/>
  <c r="AF84" i="20"/>
  <c r="AF23" i="20"/>
  <c r="BA30" i="23"/>
  <c r="BA26" i="23"/>
  <c r="BA69" i="23"/>
  <c r="AT102" i="23"/>
  <c r="BA94" i="23"/>
  <c r="AF85" i="20"/>
  <c r="BA15" i="23"/>
  <c r="BA87" i="23"/>
  <c r="AF80" i="20"/>
  <c r="BA74" i="23"/>
  <c r="BA22" i="23"/>
  <c r="AK115" i="23"/>
  <c r="BA115" i="23" s="1"/>
  <c r="BA95" i="23"/>
  <c r="AF86" i="20"/>
  <c r="BA29" i="23"/>
  <c r="AF87" i="20"/>
  <c r="BA96" i="23"/>
  <c r="BA24" i="23"/>
  <c r="BA81" i="23"/>
  <c r="AT99" i="23"/>
  <c r="AC90" i="20"/>
  <c r="AC74" i="20"/>
  <c r="AC28" i="20"/>
  <c r="AT96" i="23"/>
  <c r="AC87" i="20"/>
  <c r="AC25" i="20"/>
  <c r="AT100" i="23"/>
  <c r="AC91" i="20"/>
  <c r="AC47" i="20"/>
  <c r="AC54" i="20"/>
  <c r="AC37" i="20"/>
  <c r="AC44" i="20"/>
  <c r="AC24" i="20"/>
  <c r="AC50" i="20"/>
  <c r="AC57" i="20"/>
  <c r="AC52" i="20"/>
  <c r="AC38" i="20"/>
  <c r="AC45" i="20"/>
  <c r="AC31" i="20"/>
  <c r="AC3" i="20"/>
  <c r="AC69" i="20"/>
  <c r="AC15" i="20"/>
  <c r="AC61" i="20"/>
  <c r="AC41" i="20"/>
  <c r="AC64" i="20"/>
  <c r="AC48" i="20"/>
  <c r="AC46" i="20"/>
  <c r="AT92" i="23"/>
  <c r="AC83" i="20"/>
  <c r="AC29" i="20"/>
  <c r="AT97" i="23"/>
  <c r="AC88" i="20"/>
  <c r="AC36" i="20"/>
  <c r="AC43" i="20"/>
  <c r="AT87" i="23"/>
  <c r="AC80" i="20"/>
  <c r="AC26" i="20"/>
  <c r="AC60" i="20"/>
  <c r="AC20" i="20"/>
  <c r="AC79" i="20"/>
  <c r="AC39" i="20"/>
  <c r="AC81" i="20"/>
  <c r="AC71" i="20"/>
  <c r="AC49" i="20"/>
  <c r="AT30" i="23"/>
  <c r="AC23" i="20"/>
  <c r="AC30" i="20"/>
  <c r="AC72" i="20"/>
  <c r="AT95" i="23"/>
  <c r="AC86" i="20"/>
  <c r="AC34" i="20"/>
  <c r="AC27" i="20"/>
  <c r="AC70" i="20"/>
  <c r="AC51" i="20"/>
  <c r="AC77" i="20"/>
  <c r="AT93" i="23"/>
  <c r="AC84" i="20"/>
  <c r="AC22" i="20"/>
  <c r="AC65" i="20"/>
  <c r="AC11" i="20"/>
  <c r="AC62" i="20"/>
  <c r="AT101" i="23"/>
  <c r="AF92" i="20"/>
  <c r="AC92" i="20"/>
  <c r="AC42" i="20"/>
  <c r="AC40" i="20"/>
  <c r="AC68" i="20"/>
  <c r="AC14" i="20"/>
  <c r="AC75" i="20"/>
  <c r="AC21" i="20"/>
  <c r="AC13" i="20"/>
  <c r="AC56" i="20"/>
  <c r="AT98" i="23"/>
  <c r="AC89" i="20"/>
  <c r="AC63" i="20"/>
  <c r="AC9" i="20"/>
  <c r="AC53" i="20"/>
  <c r="AC32" i="20"/>
  <c r="AC33" i="20"/>
  <c r="AC59" i="20"/>
  <c r="AC66" i="20"/>
  <c r="AT94" i="23"/>
  <c r="AC85" i="20"/>
  <c r="AC76" i="20"/>
  <c r="AC73" i="20"/>
  <c r="AC78" i="20"/>
  <c r="AC16" i="20"/>
  <c r="AC82" i="20"/>
  <c r="AC67" i="20"/>
  <c r="AC55" i="20"/>
  <c r="AC58" i="20"/>
  <c r="AC35" i="20"/>
  <c r="AS8" i="23"/>
  <c r="AC2" i="20"/>
  <c r="Q2" i="20"/>
  <c r="V4" i="23"/>
  <c r="AT33" i="23" l="1"/>
  <c r="AF67" i="20"/>
  <c r="AF36" i="20"/>
  <c r="AF13" i="20"/>
  <c r="AF71" i="20"/>
  <c r="AF35" i="20"/>
  <c r="AF60" i="20"/>
  <c r="AT14" i="23"/>
  <c r="AC12" i="20"/>
  <c r="AF11" i="20"/>
  <c r="AT51" i="23"/>
  <c r="AF32" i="20"/>
  <c r="AF74" i="20"/>
  <c r="BA12" i="23"/>
  <c r="AE5" i="20" s="1"/>
  <c r="AF47" i="20"/>
  <c r="AF75" i="20"/>
  <c r="AF63" i="20"/>
  <c r="AF21" i="20"/>
  <c r="AF52" i="20"/>
  <c r="AC18" i="20"/>
  <c r="AT64" i="23"/>
  <c r="AF34" i="20"/>
  <c r="AF49" i="20"/>
  <c r="AF73" i="20"/>
  <c r="AF77" i="20"/>
  <c r="AF66" i="20"/>
  <c r="AT53" i="23"/>
  <c r="AF37" i="20"/>
  <c r="AF53" i="20"/>
  <c r="AF8" i="20"/>
  <c r="AF30" i="20"/>
  <c r="AT29" i="23"/>
  <c r="AF4" i="20"/>
  <c r="AF76" i="20"/>
  <c r="AT61" i="23"/>
  <c r="AT35" i="23"/>
  <c r="AT65" i="23"/>
  <c r="AF78" i="20"/>
  <c r="AF20" i="20"/>
  <c r="AT66" i="23"/>
  <c r="AF15" i="20"/>
  <c r="BA91" i="23"/>
  <c r="AE82" i="20" s="1"/>
  <c r="AF82" i="20"/>
  <c r="BA90" i="23"/>
  <c r="AE81" i="20" s="1"/>
  <c r="AF81" i="20"/>
  <c r="BA86" i="23"/>
  <c r="AE79" i="20" s="1"/>
  <c r="AF79" i="20"/>
  <c r="AF44" i="20"/>
  <c r="AF16" i="20"/>
  <c r="AF27" i="20"/>
  <c r="AL114" i="23"/>
  <c r="AT114" i="23" s="1"/>
  <c r="AF69" i="20"/>
  <c r="AF45" i="20"/>
  <c r="AF38" i="20"/>
  <c r="AF33" i="20"/>
  <c r="AF70" i="20"/>
  <c r="AF40" i="20"/>
  <c r="AF39" i="20"/>
  <c r="AF26" i="20"/>
  <c r="AF19" i="20"/>
  <c r="AF14" i="20"/>
  <c r="AF41" i="20"/>
  <c r="AF24" i="20"/>
  <c r="AT82" i="23"/>
  <c r="AT72" i="23"/>
  <c r="AF62" i="20"/>
  <c r="AF61" i="20"/>
  <c r="AF57" i="20"/>
  <c r="AF56" i="20"/>
  <c r="AF55" i="20"/>
  <c r="AF48" i="20"/>
  <c r="AF42" i="20"/>
  <c r="AT40" i="23"/>
  <c r="AF31" i="20"/>
  <c r="AF29" i="20"/>
  <c r="AF25" i="20"/>
  <c r="AT24" i="23"/>
  <c r="AF10" i="20"/>
  <c r="AF9" i="20"/>
  <c r="AL115" i="23"/>
  <c r="AT115" i="23" s="1"/>
  <c r="AL113" i="23"/>
  <c r="AT113" i="23" s="1"/>
  <c r="AC5" i="20"/>
  <c r="AL107" i="23"/>
  <c r="AT107" i="23" s="1"/>
  <c r="AL117" i="23"/>
  <c r="AT117" i="23" s="1"/>
  <c r="AL116" i="23"/>
  <c r="AT116" i="23" s="1"/>
  <c r="AL111" i="23"/>
  <c r="AT111" i="23" s="1"/>
  <c r="BA19" i="23"/>
  <c r="AE12" i="20" s="1"/>
  <c r="BA25" i="23"/>
  <c r="AE18" i="20" s="1"/>
  <c r="AL108" i="23"/>
  <c r="AT108" i="23" s="1"/>
  <c r="AD76" i="20"/>
  <c r="AE76" i="20"/>
  <c r="AE48" i="20"/>
  <c r="AD48" i="20"/>
  <c r="AE24" i="20"/>
  <c r="AD24" i="20"/>
  <c r="AE84" i="20"/>
  <c r="AD84" i="20"/>
  <c r="AD47" i="20"/>
  <c r="AE47" i="20"/>
  <c r="AD36" i="20"/>
  <c r="AE36" i="20"/>
  <c r="AD64" i="20"/>
  <c r="AE64" i="20"/>
  <c r="AD40" i="20"/>
  <c r="AE40" i="20"/>
  <c r="AD62" i="20"/>
  <c r="AE62" i="20"/>
  <c r="AD55" i="20"/>
  <c r="AE55" i="20"/>
  <c r="AD22" i="20"/>
  <c r="AE22" i="20"/>
  <c r="AD74" i="20"/>
  <c r="AE74" i="20"/>
  <c r="AD81" i="20"/>
  <c r="AD32" i="20"/>
  <c r="AE32" i="20"/>
  <c r="AD60" i="20"/>
  <c r="AE60" i="20"/>
  <c r="AD92" i="20"/>
  <c r="AE92" i="20"/>
  <c r="AC7" i="20"/>
  <c r="AD63" i="20"/>
  <c r="AE63" i="20"/>
  <c r="AD58" i="20"/>
  <c r="AE58" i="20"/>
  <c r="AD85" i="20"/>
  <c r="AE85" i="20"/>
  <c r="AD59" i="20"/>
  <c r="AE59" i="20"/>
  <c r="AD23" i="20"/>
  <c r="AE23" i="20"/>
  <c r="AD88" i="20"/>
  <c r="AE88" i="20"/>
  <c r="AD30" i="20"/>
  <c r="AE30" i="20"/>
  <c r="AD28" i="20"/>
  <c r="AE28" i="20"/>
  <c r="AD26" i="20"/>
  <c r="AE26" i="20"/>
  <c r="AF2" i="20"/>
  <c r="AC17" i="20"/>
  <c r="AT106" i="23"/>
  <c r="AD3" i="20"/>
  <c r="AE3" i="20"/>
  <c r="AD46" i="20"/>
  <c r="AE46" i="20"/>
  <c r="AD82" i="20"/>
  <c r="AD51" i="20"/>
  <c r="AE51" i="20"/>
  <c r="AD39" i="20"/>
  <c r="AE39" i="20"/>
  <c r="AE86" i="20"/>
  <c r="AD86" i="20"/>
  <c r="AD49" i="20"/>
  <c r="AE49" i="20"/>
  <c r="AC8" i="20"/>
  <c r="AC4" i="20"/>
  <c r="AD43" i="20"/>
  <c r="AE43" i="20"/>
  <c r="AD29" i="20"/>
  <c r="AE29" i="20"/>
  <c r="AD21" i="20"/>
  <c r="AE21" i="20"/>
  <c r="AD41" i="20"/>
  <c r="AE41" i="20"/>
  <c r="AE42" i="20"/>
  <c r="AD42" i="20"/>
  <c r="AD77" i="20"/>
  <c r="AE77" i="20"/>
  <c r="AD38" i="20"/>
  <c r="AE38" i="20"/>
  <c r="AE57" i="20"/>
  <c r="AD57" i="20"/>
  <c r="AD44" i="20"/>
  <c r="AE44" i="20"/>
  <c r="AD37" i="20"/>
  <c r="AE37" i="20"/>
  <c r="AD66" i="20"/>
  <c r="AE66" i="20"/>
  <c r="AD25" i="20"/>
  <c r="AE25" i="20"/>
  <c r="AD53" i="20"/>
  <c r="AE53" i="20"/>
  <c r="AD78" i="20"/>
  <c r="AE78" i="20"/>
  <c r="AT112" i="23"/>
  <c r="AD31" i="20"/>
  <c r="AE31" i="20"/>
  <c r="AD5" i="20"/>
  <c r="AD68" i="20"/>
  <c r="AE68" i="20"/>
  <c r="AD65" i="20"/>
  <c r="AE65" i="20"/>
  <c r="AD27" i="20"/>
  <c r="AE27" i="20"/>
  <c r="AD80" i="20"/>
  <c r="AE80" i="20"/>
  <c r="AT110" i="23"/>
  <c r="AD67" i="20"/>
  <c r="AE67" i="20"/>
  <c r="AD87" i="20"/>
  <c r="AE87" i="20"/>
  <c r="AD56" i="20"/>
  <c r="AE56" i="20"/>
  <c r="AD69" i="20"/>
  <c r="AE69" i="20"/>
  <c r="AE45" i="20"/>
  <c r="AD45" i="20"/>
  <c r="AE71" i="20"/>
  <c r="AD71" i="20"/>
  <c r="AE90" i="20"/>
  <c r="AD90" i="20"/>
  <c r="AD79" i="20"/>
  <c r="AC6" i="20"/>
  <c r="AD83" i="20"/>
  <c r="AE83" i="20"/>
  <c r="AD75" i="20"/>
  <c r="AE75" i="20"/>
  <c r="AD61" i="20"/>
  <c r="AE61" i="20"/>
  <c r="AD35" i="20"/>
  <c r="AE35" i="20"/>
  <c r="AD70" i="20"/>
  <c r="AE70" i="20"/>
  <c r="AD72" i="20"/>
  <c r="AE72" i="20"/>
  <c r="AD52" i="20"/>
  <c r="AE52" i="20"/>
  <c r="AD50" i="20"/>
  <c r="AE50" i="20"/>
  <c r="AD73" i="20"/>
  <c r="AE73" i="20"/>
  <c r="AD54" i="20"/>
  <c r="AE54" i="20"/>
  <c r="AD34" i="20"/>
  <c r="AE34" i="20"/>
  <c r="AD91" i="20"/>
  <c r="AE91" i="20"/>
  <c r="AD33" i="20"/>
  <c r="AE33" i="20"/>
  <c r="AD89" i="20"/>
  <c r="AE89" i="20"/>
  <c r="AC19" i="20"/>
  <c r="AC10" i="20"/>
  <c r="AF3" i="20"/>
  <c r="AD8" i="20"/>
  <c r="AD20" i="20"/>
  <c r="AE20" i="20"/>
  <c r="AD7" i="20"/>
  <c r="AD17" i="20"/>
  <c r="AE19" i="20"/>
  <c r="AD10" i="20"/>
  <c r="AE10" i="20"/>
  <c r="AD9" i="20"/>
  <c r="AE9" i="20"/>
  <c r="AD15" i="20"/>
  <c r="AE15" i="20"/>
  <c r="AE13" i="20"/>
  <c r="AD13" i="20"/>
  <c r="AD14" i="20"/>
  <c r="AE14" i="20"/>
  <c r="AD11" i="20"/>
  <c r="AE11" i="20"/>
  <c r="AD16" i="20"/>
  <c r="AE16" i="20"/>
  <c r="AJ4" i="23"/>
  <c r="AD2" i="20"/>
  <c r="AT67" i="23" l="1"/>
  <c r="AF46" i="20"/>
  <c r="AF5" i="20"/>
  <c r="AF59" i="20"/>
  <c r="AT43" i="23"/>
  <c r="AF58" i="20"/>
  <c r="AF28" i="20"/>
  <c r="AF18" i="20"/>
  <c r="AT41" i="23"/>
  <c r="AT77" i="23"/>
  <c r="AT23" i="23"/>
  <c r="AT85" i="23"/>
  <c r="AT90" i="23"/>
  <c r="AT74" i="23"/>
  <c r="AT70" i="23"/>
  <c r="AT91" i="23"/>
  <c r="AF54" i="20"/>
  <c r="AT21" i="23"/>
  <c r="AT56" i="23"/>
  <c r="AT34" i="23"/>
  <c r="AT45" i="23"/>
  <c r="AF22" i="20"/>
  <c r="AF7" i="20"/>
  <c r="AT27" i="23"/>
  <c r="AT46" i="23"/>
  <c r="AT60" i="23"/>
  <c r="AT76" i="23"/>
  <c r="AT52" i="23"/>
  <c r="AT54" i="23"/>
  <c r="AT36" i="23"/>
  <c r="AT47" i="23"/>
  <c r="AT48" i="23"/>
  <c r="AF51" i="20"/>
  <c r="AT58" i="23"/>
  <c r="AT26" i="23"/>
  <c r="AT32" i="23"/>
  <c r="AT80" i="23"/>
  <c r="AF12" i="20"/>
  <c r="AT62" i="23"/>
  <c r="AT81" i="23"/>
  <c r="AT37" i="23"/>
  <c r="AT31" i="23"/>
  <c r="AT86" i="23"/>
  <c r="AT84" i="23"/>
  <c r="AT83" i="23"/>
  <c r="AT79" i="23"/>
  <c r="AF72" i="20"/>
  <c r="AT78" i="23"/>
  <c r="AF68" i="20"/>
  <c r="AT75" i="23"/>
  <c r="AT73" i="23"/>
  <c r="AF64" i="20"/>
  <c r="AT71" i="23"/>
  <c r="AT69" i="23"/>
  <c r="AT68" i="23"/>
  <c r="AT63" i="23"/>
  <c r="AT59" i="23"/>
  <c r="AF50" i="20"/>
  <c r="AT57" i="23"/>
  <c r="AT55" i="23"/>
  <c r="AF43" i="20"/>
  <c r="AT50" i="23"/>
  <c r="AT49" i="23"/>
  <c r="AT44" i="23"/>
  <c r="AT42" i="23"/>
  <c r="AT39" i="23"/>
  <c r="AT38" i="23"/>
  <c r="AT28" i="23"/>
  <c r="AF17" i="20"/>
  <c r="AT22" i="23"/>
  <c r="AT20" i="23"/>
  <c r="AT18" i="23"/>
  <c r="AT17" i="23"/>
  <c r="AT16" i="23"/>
  <c r="AD18" i="20"/>
  <c r="AD12" i="20"/>
  <c r="AT9" i="23"/>
  <c r="AT11" i="23"/>
  <c r="AD4" i="20"/>
  <c r="AE4" i="20"/>
  <c r="AF6" i="20"/>
  <c r="AT15" i="23"/>
  <c r="AD6" i="20"/>
  <c r="AE6" i="20"/>
  <c r="AT10" i="23"/>
  <c r="AE8" i="20"/>
  <c r="AE7" i="20"/>
  <c r="AE17" i="20"/>
  <c r="AD19" i="20"/>
  <c r="AK4" i="23"/>
  <c r="AT12" i="23" l="1"/>
  <c r="AL8" i="23"/>
  <c r="AT19" i="23"/>
  <c r="AT25" i="23"/>
  <c r="AT13" i="23"/>
  <c r="H6" i="8"/>
  <c r="H1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AI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Bei Wegfall der WiSo-Prüfung  bitte ein "X" eintragen!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AB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Bei Wegfall der WiSo-Prüfung  bitte ein "X" eintragen!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AA8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Bei Wegfall der WiSo-Prüfung  bitte ein "X" eintragen!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V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Bei Wegfall der WiSo-Prüfung  bitte ein "X" eintragen!</t>
        </r>
      </text>
    </comment>
  </commentList>
</comments>
</file>

<file path=xl/sharedStrings.xml><?xml version="1.0" encoding="utf-8"?>
<sst xmlns="http://schemas.openxmlformats.org/spreadsheetml/2006/main" count="364" uniqueCount="124">
  <si>
    <t>maximal erreichbare Punktzahl</t>
  </si>
  <si>
    <t xml:space="preserve">   Stationen</t>
  </si>
  <si>
    <t>Name</t>
  </si>
  <si>
    <t>Vorname</t>
  </si>
  <si>
    <t>Innung</t>
  </si>
  <si>
    <t>münd.</t>
  </si>
  <si>
    <t>prog.</t>
  </si>
  <si>
    <t>schr.</t>
  </si>
  <si>
    <t>befr.</t>
  </si>
  <si>
    <t>Punkte</t>
  </si>
  <si>
    <t>Note</t>
  </si>
  <si>
    <t>Datum</t>
  </si>
  <si>
    <t>Uhrzeit</t>
  </si>
  <si>
    <t>Los</t>
  </si>
  <si>
    <t>Gewichtung Zwischenprüfung</t>
  </si>
  <si>
    <t>Stationen</t>
  </si>
  <si>
    <t>Gesamt</t>
  </si>
  <si>
    <t>Gewichtung</t>
  </si>
  <si>
    <t>Gewichtung Gesellenprüfung</t>
  </si>
  <si>
    <t>Strasse</t>
  </si>
  <si>
    <t>PLZ</t>
  </si>
  <si>
    <t>Ort</t>
  </si>
  <si>
    <t>Geburtstag</t>
  </si>
  <si>
    <t>durch-gefallen</t>
  </si>
  <si>
    <t>alle schriftlichen Teile mit Note 4 -&gt;bestanden</t>
  </si>
  <si>
    <t>zwei schriftliche Teile mit Note 4, ein Teil mit Note 5 -&gt;betanden</t>
  </si>
  <si>
    <t>alle schriftlichen Teile mit Note 1 -&gt;bestanden</t>
  </si>
  <si>
    <t>zwei schriftliche Teile mit Note 5 -&gt;durchgefallen = D</t>
  </si>
  <si>
    <t>alle schriftlichen Teile mit Note 5 -&gt;durchgefallen = D</t>
  </si>
  <si>
    <t>ein schriftlicher Teil mit Note 6 -&gt;durchgefallen = D</t>
  </si>
  <si>
    <t>einladen</t>
  </si>
  <si>
    <r>
      <rPr>
        <sz val="7"/>
        <color indexed="8"/>
        <rFont val="Symbol"/>
        <family val="1"/>
        <charset val="2"/>
      </rPr>
      <t>S</t>
    </r>
    <r>
      <rPr>
        <sz val="7"/>
        <color indexed="8"/>
        <rFont val="Arial"/>
        <family val="2"/>
      </rPr>
      <t>Punkte</t>
    </r>
  </si>
  <si>
    <r>
      <rPr>
        <sz val="7"/>
        <color indexed="8"/>
        <rFont val="Symbol"/>
        <family val="1"/>
        <charset val="2"/>
      </rPr>
      <t>S</t>
    </r>
    <r>
      <rPr>
        <sz val="7"/>
        <color indexed="8"/>
        <rFont val="Arial"/>
        <family val="2"/>
      </rPr>
      <t>Note</t>
    </r>
  </si>
  <si>
    <t>schriftliche Prüfung</t>
  </si>
  <si>
    <t>praktische Prüfung</t>
  </si>
  <si>
    <t>mündlich Prüfung</t>
  </si>
  <si>
    <t>Prüfungsbereiche</t>
  </si>
  <si>
    <t>HoKo1_Note</t>
  </si>
  <si>
    <t>HoKo1_20%</t>
  </si>
  <si>
    <t>HoKo2_30%</t>
  </si>
  <si>
    <t>HoKo2_Note</t>
  </si>
  <si>
    <t>HoKo_50%</t>
  </si>
  <si>
    <t>HoKo_Note</t>
  </si>
  <si>
    <t>WiSo_20%</t>
  </si>
  <si>
    <t>WiSo_Note</t>
  </si>
  <si>
    <t>WiSo_befr.</t>
  </si>
  <si>
    <t>schriftl_Punkte</t>
  </si>
  <si>
    <t>schriftl_Note</t>
  </si>
  <si>
    <t>Station1_20%</t>
  </si>
  <si>
    <t>Station2_30%</t>
  </si>
  <si>
    <t>Station3_30%</t>
  </si>
  <si>
    <t>Station4_20%</t>
  </si>
  <si>
    <t>prakt_Punkte</t>
  </si>
  <si>
    <t>prakt_Note</t>
  </si>
  <si>
    <t>schriftl_b/nb</t>
  </si>
  <si>
    <t>prakt_b/nb</t>
  </si>
  <si>
    <t>Nach der Verordnung über die Berufsausbildung i. d. Bauwirtschaft, Bereich Ausbau, § 42 Abs 7 gilt für das Bestehen der Prüfung:</t>
  </si>
  <si>
    <t>Geburtsort</t>
  </si>
  <si>
    <t>Ergebnis</t>
  </si>
  <si>
    <t>Feststellung</t>
  </si>
  <si>
    <t>Kenndaten der Prüflinge</t>
  </si>
  <si>
    <t>Betrieb</t>
  </si>
  <si>
    <t>Prüfung</t>
  </si>
  <si>
    <t>Einladung</t>
  </si>
  <si>
    <t>schriftl.</t>
  </si>
  <si>
    <t>prakt.</t>
  </si>
  <si>
    <t>münd.-Datum</t>
  </si>
  <si>
    <t>münd.-Zeit</t>
  </si>
  <si>
    <t>Note kaufmännisch gerundet</t>
  </si>
  <si>
    <t>Note nach HWK</t>
  </si>
  <si>
    <t xml:space="preserve">     Punkte - Notenschlüssel</t>
  </si>
  <si>
    <t>sehr gut</t>
  </si>
  <si>
    <t>gut</t>
  </si>
  <si>
    <t>befriedigend</t>
  </si>
  <si>
    <t>ausreichend</t>
  </si>
  <si>
    <t>mangelhaft</t>
  </si>
  <si>
    <t>ungenügend</t>
  </si>
  <si>
    <t>Holzkonstruktionen</t>
  </si>
  <si>
    <t>Teil 1: Hoko: Treppe</t>
  </si>
  <si>
    <t>Teil 2: Hoko: Schiftung</t>
  </si>
  <si>
    <t>Teil 3: BaT: Bauteile</t>
  </si>
  <si>
    <t>WiSo: Wirtschafts- und Sozialkunde</t>
  </si>
  <si>
    <t>Ergebnisse im Durchschnitt</t>
  </si>
  <si>
    <t>Bitte beachten Sie folgende Hinweise zur Berechnung der Ergebnisse, die von den zuständigen Stellen in Bayern vorgegeben sind:</t>
  </si>
  <si>
    <t>Bei der Ermittlung des Gesamtergebnisses wird nur die erste Nachkommastlle berücksichtigt; danach ist auf eine ganze Punktzahl kaufmännisch zu runden.</t>
  </si>
  <si>
    <t>Bei der Bewertung von Prüfungsleistungen sowie der Ermittlung von Zwischenergebnissen wird auf eine Nachkommastelle käufmännisch gerundet.</t>
  </si>
  <si>
    <t>Rundungsregel nach DIN 1333: Ist die Zahl an der ersten wegfallenden Dezimalstelle eine 0, 1, 2, 3 oder 4 wird abgerundet. Ist sie eine 5, 6, 7, 8, oder 9 wird aufgerundet.</t>
  </si>
  <si>
    <t>Note Text</t>
  </si>
  <si>
    <t>Teil 3: BaT</t>
  </si>
  <si>
    <t>Teile 1+2: HoKo</t>
  </si>
  <si>
    <t>Praxis</t>
  </si>
  <si>
    <t>Theorie</t>
  </si>
  <si>
    <r>
      <rPr>
        <sz val="7"/>
        <color indexed="8"/>
        <rFont val="Symbol"/>
        <family val="1"/>
        <charset val="2"/>
      </rPr>
      <t>S</t>
    </r>
    <r>
      <rPr>
        <sz val="7"/>
        <color indexed="8"/>
        <rFont val="Arial"/>
        <family val="2"/>
      </rPr>
      <t xml:space="preserve"> Stationen</t>
    </r>
  </si>
  <si>
    <t xml:space="preserve">Die einzelnen schriftlichen Prüfungsbereiche Holzkonstruktionen, Bauteile und Wirtschaft- und Sozialkunde werden auf Grund der nicht gewichteten Punkte benotet. </t>
  </si>
  <si>
    <t>Dabei wird nicht gerundet. Das bedeutet: 91,99 Pkt. = 91 Pkt. = Note 2!</t>
  </si>
  <si>
    <t>HoKo_Text</t>
  </si>
  <si>
    <t>HoKo_Pkt</t>
  </si>
  <si>
    <t>BaT_Text</t>
  </si>
  <si>
    <t>BaT_Note</t>
  </si>
  <si>
    <t>BaT_30%</t>
  </si>
  <si>
    <t>BaT_Pkt</t>
  </si>
  <si>
    <t>WiSo_PKT</t>
  </si>
  <si>
    <t>HoKo1_PKT</t>
  </si>
  <si>
    <t>HoKo2_PKT</t>
  </si>
  <si>
    <t>WiSo_Text</t>
  </si>
  <si>
    <t>schriftl_Text</t>
  </si>
  <si>
    <t>prakt_Text</t>
  </si>
  <si>
    <t>Teil 4: WiSo</t>
  </si>
  <si>
    <t>Teil 1: SpA: Schwerpunktbezogene Aufgaben</t>
  </si>
  <si>
    <t>Teil 2: BiA: Bauwerke im Ausbau</t>
  </si>
  <si>
    <t>Teile 1: SpA</t>
  </si>
  <si>
    <t>Teil 2: BiA</t>
  </si>
  <si>
    <t>Teil 3: WiSo</t>
  </si>
  <si>
    <t>Nach der Verordnung über die Berufsausbildung i. d. Bauwirtschaft, Bereich Ausbau, § 16 Abs 7 gilt für das Bestehen der Prüfung:</t>
  </si>
  <si>
    <t>SpA_Note</t>
  </si>
  <si>
    <t>BiA_40%</t>
  </si>
  <si>
    <t>BiA_Note</t>
  </si>
  <si>
    <t>Station2_40%</t>
  </si>
  <si>
    <t>Station3_20%</t>
  </si>
  <si>
    <t>SpA_PKT</t>
  </si>
  <si>
    <t>Spa_40%</t>
  </si>
  <si>
    <t>SpA_Text</t>
  </si>
  <si>
    <t>BiA_Pkt</t>
  </si>
  <si>
    <t>BiA_Text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</si>
</sst>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;;@"/>
    <numFmt numFmtId="165" formatCode="0.0"/>
    <numFmt numFmtId="166" formatCode="h:mm;@"/>
    <numFmt numFmtId="167" formatCode="0.000"/>
  </numFmts>
  <fonts count="33">
    <font>
      <sz val="10"/>
      <name val="Arial"/>
    </font>
    <font>
      <sz val="10"/>
      <name val="Arial"/>
      <family val="2"/>
    </font>
    <font>
      <sz val="8"/>
      <color indexed="9"/>
      <name val="Arial"/>
      <family val="2"/>
    </font>
    <font>
      <sz val="9.5"/>
      <color indexed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8"/>
      <color indexed="61"/>
      <name val="Arial"/>
      <family val="2"/>
    </font>
    <font>
      <sz val="7"/>
      <color indexed="8"/>
      <name val="Arial"/>
      <family val="2"/>
    </font>
    <font>
      <b/>
      <u/>
      <sz val="9"/>
      <color indexed="61"/>
      <name val="Arial"/>
      <family val="2"/>
    </font>
    <font>
      <b/>
      <sz val="9"/>
      <color indexed="61"/>
      <name val="Arial"/>
      <family val="2"/>
    </font>
    <font>
      <sz val="7"/>
      <name val="Arial"/>
      <family val="2"/>
    </font>
    <font>
      <u/>
      <sz val="7"/>
      <color indexed="8"/>
      <name val="Arial"/>
      <family val="2"/>
    </font>
    <font>
      <b/>
      <sz val="9"/>
      <color indexed="10"/>
      <name val="Arial"/>
      <family val="2"/>
    </font>
    <font>
      <b/>
      <sz val="7"/>
      <color indexed="8"/>
      <name val="Arial"/>
      <family val="2"/>
    </font>
    <font>
      <b/>
      <u/>
      <sz val="7"/>
      <color indexed="8"/>
      <name val="Arial"/>
      <family val="2"/>
    </font>
    <font>
      <sz val="8"/>
      <color theme="7" tint="-0.499984740745262"/>
      <name val="Arial"/>
      <family val="2"/>
    </font>
    <font>
      <sz val="7"/>
      <color indexed="8"/>
      <name val="Symbol"/>
      <family val="1"/>
      <charset val="2"/>
    </font>
    <font>
      <sz val="9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.5"/>
      <name val="Arial"/>
      <family val="2"/>
    </font>
    <font>
      <b/>
      <sz val="8"/>
      <color theme="7" tint="-0.499984740745262"/>
      <name val="Arial"/>
      <family val="2"/>
    </font>
    <font>
      <sz val="8"/>
      <name val="Arial"/>
      <family val="2"/>
    </font>
    <font>
      <b/>
      <sz val="7"/>
      <color indexed="8"/>
      <name val="Arial"/>
      <family val="1"/>
      <charset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5">
    <xf numFmtId="0" fontId="0" fillId="0" borderId="0" xfId="0"/>
    <xf numFmtId="1" fontId="12" fillId="4" borderId="7" xfId="0" applyNumberFormat="1" applyFont="1" applyFill="1" applyBorder="1" applyAlignment="1" applyProtection="1">
      <alignment horizontal="center" vertical="center"/>
      <protection locked="0"/>
    </xf>
    <xf numFmtId="164" fontId="12" fillId="3" borderId="21" xfId="0" applyNumberFormat="1" applyFont="1" applyFill="1" applyBorder="1" applyAlignment="1">
      <alignment horizontal="center" vertical="center"/>
    </xf>
    <xf numFmtId="164" fontId="12" fillId="3" borderId="16" xfId="0" applyNumberFormat="1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horizontal="center" vertical="center"/>
    </xf>
    <xf numFmtId="164" fontId="12" fillId="3" borderId="28" xfId="0" applyNumberFormat="1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/>
    <xf numFmtId="0" fontId="2" fillId="6" borderId="21" xfId="0" applyFont="1" applyFill="1" applyBorder="1"/>
    <xf numFmtId="0" fontId="6" fillId="0" borderId="0" xfId="0" applyFont="1" applyAlignment="1">
      <alignment vertical="center"/>
    </xf>
    <xf numFmtId="165" fontId="16" fillId="0" borderId="0" xfId="0" applyNumberFormat="1" applyFont="1" applyAlignment="1">
      <alignment horizontal="center" vertical="center"/>
    </xf>
    <xf numFmtId="0" fontId="3" fillId="6" borderId="2" xfId="0" applyFont="1" applyFill="1" applyBorder="1" applyAlignment="1">
      <alignment horizontal="center"/>
    </xf>
    <xf numFmtId="0" fontId="3" fillId="6" borderId="38" xfId="0" applyFont="1" applyFill="1" applyBorder="1" applyAlignment="1">
      <alignment horizontal="center"/>
    </xf>
    <xf numFmtId="1" fontId="6" fillId="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/>
    <xf numFmtId="0" fontId="6" fillId="4" borderId="30" xfId="0" applyFont="1" applyFill="1" applyBorder="1" applyAlignment="1" applyProtection="1">
      <alignment vertical="center"/>
      <protection locked="0"/>
    </xf>
    <xf numFmtId="0" fontId="6" fillId="4" borderId="9" xfId="0" applyFont="1" applyFill="1" applyBorder="1" applyAlignment="1" applyProtection="1">
      <alignment vertical="center"/>
      <protection locked="0"/>
    </xf>
    <xf numFmtId="14" fontId="6" fillId="4" borderId="9" xfId="0" applyNumberFormat="1" applyFont="1" applyFill="1" applyBorder="1" applyAlignment="1" applyProtection="1">
      <alignment vertical="center"/>
      <protection locked="0"/>
    </xf>
    <xf numFmtId="0" fontId="6" fillId="4" borderId="29" xfId="0" applyFont="1" applyFill="1" applyBorder="1" applyAlignment="1" applyProtection="1">
      <alignment vertical="center"/>
      <protection locked="0"/>
    </xf>
    <xf numFmtId="1" fontId="6" fillId="9" borderId="4" xfId="0" applyNumberFormat="1" applyFont="1" applyFill="1" applyBorder="1" applyAlignment="1" applyProtection="1">
      <alignment horizontal="center" vertical="center"/>
      <protection locked="0"/>
    </xf>
    <xf numFmtId="1" fontId="6" fillId="9" borderId="6" xfId="0" applyNumberFormat="1" applyFont="1" applyFill="1" applyBorder="1" applyAlignment="1" applyProtection="1">
      <alignment horizontal="center" vertical="center"/>
      <protection locked="0"/>
    </xf>
    <xf numFmtId="0" fontId="12" fillId="9" borderId="4" xfId="0" applyFont="1" applyFill="1" applyBorder="1" applyAlignment="1" applyProtection="1">
      <alignment horizontal="center" vertical="center"/>
      <protection locked="0"/>
    </xf>
    <xf numFmtId="0" fontId="12" fillId="9" borderId="6" xfId="0" applyFont="1" applyFill="1" applyBorder="1" applyAlignment="1" applyProtection="1">
      <alignment horizontal="center" vertical="center"/>
      <protection locked="0"/>
    </xf>
    <xf numFmtId="1" fontId="6" fillId="12" borderId="4" xfId="0" applyNumberFormat="1" applyFont="1" applyFill="1" applyBorder="1" applyAlignment="1" applyProtection="1">
      <alignment horizontal="center" vertical="center"/>
      <protection locked="0"/>
    </xf>
    <xf numFmtId="1" fontId="6" fillId="12" borderId="6" xfId="0" applyNumberFormat="1" applyFont="1" applyFill="1" applyBorder="1" applyAlignment="1" applyProtection="1">
      <alignment horizontal="center" vertical="center"/>
      <protection locked="0"/>
    </xf>
    <xf numFmtId="166" fontId="12" fillId="0" borderId="8" xfId="0" applyNumberFormat="1" applyFont="1" applyBorder="1" applyAlignment="1" applyProtection="1">
      <alignment horizontal="center" vertical="center"/>
      <protection locked="0"/>
    </xf>
    <xf numFmtId="14" fontId="12" fillId="0" borderId="39" xfId="0" applyNumberFormat="1" applyFont="1" applyBorder="1" applyAlignment="1" applyProtection="1">
      <alignment horizontal="center" vertical="center"/>
      <protection locked="0"/>
    </xf>
    <xf numFmtId="1" fontId="6" fillId="9" borderId="19" xfId="0" applyNumberFormat="1" applyFont="1" applyFill="1" applyBorder="1" applyAlignment="1" applyProtection="1">
      <alignment horizontal="center" vertical="center"/>
      <protection locked="0"/>
    </xf>
    <xf numFmtId="0" fontId="27" fillId="6" borderId="36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6" fillId="12" borderId="31" xfId="0" applyFont="1" applyFill="1" applyBorder="1" applyAlignment="1" applyProtection="1">
      <alignment horizontal="center" vertical="center"/>
      <protection locked="0"/>
    </xf>
    <xf numFmtId="0" fontId="6" fillId="12" borderId="32" xfId="0" applyFont="1" applyFill="1" applyBorder="1" applyAlignment="1" applyProtection="1">
      <alignment horizontal="center" vertical="center"/>
      <protection locked="0"/>
    </xf>
    <xf numFmtId="0" fontId="6" fillId="4" borderId="29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24" fillId="2" borderId="33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vertical="center"/>
    </xf>
    <xf numFmtId="0" fontId="24" fillId="7" borderId="34" xfId="0" applyFont="1" applyFill="1" applyBorder="1" applyAlignment="1">
      <alignment horizontal="center" vertical="center"/>
    </xf>
    <xf numFmtId="0" fontId="24" fillId="10" borderId="34" xfId="0" applyFont="1" applyFill="1" applyBorder="1" applyAlignment="1">
      <alignment horizontal="center" vertical="center"/>
    </xf>
    <xf numFmtId="0" fontId="4" fillId="0" borderId="0" xfId="0" applyFont="1"/>
    <xf numFmtId="1" fontId="4" fillId="12" borderId="29" xfId="0" applyNumberFormat="1" applyFont="1" applyFill="1" applyBorder="1" applyAlignment="1">
      <alignment vertical="center"/>
    </xf>
    <xf numFmtId="14" fontId="4" fillId="0" borderId="29" xfId="0" applyNumberFormat="1" applyFont="1" applyBorder="1" applyAlignment="1">
      <alignment horizontal="center"/>
    </xf>
    <xf numFmtId="0" fontId="24" fillId="2" borderId="45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left"/>
    </xf>
    <xf numFmtId="0" fontId="3" fillId="6" borderId="18" xfId="0" applyFont="1" applyFill="1" applyBorder="1" applyAlignment="1">
      <alignment horizontal="left"/>
    </xf>
    <xf numFmtId="0" fontId="6" fillId="4" borderId="30" xfId="0" applyFont="1" applyFill="1" applyBorder="1" applyAlignment="1" applyProtection="1">
      <alignment horizontal="left" vertical="center"/>
      <protection locked="0"/>
    </xf>
    <xf numFmtId="0" fontId="6" fillId="4" borderId="29" xfId="0" applyFont="1" applyFill="1" applyBorder="1" applyAlignment="1" applyProtection="1">
      <alignment horizontal="left" vertical="center"/>
      <protection locked="0"/>
    </xf>
    <xf numFmtId="0" fontId="3" fillId="6" borderId="36" xfId="0" applyFont="1" applyFill="1" applyBorder="1" applyAlignment="1">
      <alignment horizontal="left"/>
    </xf>
    <xf numFmtId="0" fontId="5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15" fillId="13" borderId="43" xfId="0" applyFont="1" applyFill="1" applyBorder="1" applyAlignment="1">
      <alignment horizontal="center" vertical="center"/>
    </xf>
    <xf numFmtId="0" fontId="22" fillId="13" borderId="11" xfId="0" applyFont="1" applyFill="1" applyBorder="1" applyAlignment="1">
      <alignment vertical="center"/>
    </xf>
    <xf numFmtId="0" fontId="22" fillId="13" borderId="10" xfId="0" applyFont="1" applyFill="1" applyBorder="1" applyAlignment="1">
      <alignment vertical="center"/>
    </xf>
    <xf numFmtId="0" fontId="22" fillId="13" borderId="10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center" vertical="center"/>
    </xf>
    <xf numFmtId="0" fontId="28" fillId="13" borderId="10" xfId="0" applyFont="1" applyFill="1" applyBorder="1" applyAlignment="1">
      <alignment horizontal="center" vertical="center"/>
    </xf>
    <xf numFmtId="1" fontId="28" fillId="13" borderId="10" xfId="0" applyNumberFormat="1" applyFont="1" applyFill="1" applyBorder="1" applyAlignment="1">
      <alignment horizontal="center" vertical="center"/>
    </xf>
    <xf numFmtId="1" fontId="28" fillId="13" borderId="13" xfId="0" applyNumberFormat="1" applyFont="1" applyFill="1" applyBorder="1" applyAlignment="1">
      <alignment horizontal="center" vertical="center"/>
    </xf>
    <xf numFmtId="0" fontId="22" fillId="13" borderId="10" xfId="0" applyFont="1" applyFill="1" applyBorder="1" applyAlignment="1">
      <alignment horizontal="center" vertical="center"/>
    </xf>
    <xf numFmtId="1" fontId="2" fillId="13" borderId="13" xfId="0" applyNumberFormat="1" applyFont="1" applyFill="1" applyBorder="1" applyAlignment="1">
      <alignment horizontal="center" vertical="center"/>
    </xf>
    <xf numFmtId="1" fontId="2" fillId="13" borderId="0" xfId="0" applyNumberFormat="1" applyFont="1" applyFill="1" applyAlignment="1">
      <alignment horizontal="center" vertical="center"/>
    </xf>
    <xf numFmtId="0" fontId="2" fillId="13" borderId="0" xfId="0" applyFont="1" applyFill="1"/>
    <xf numFmtId="0" fontId="2" fillId="13" borderId="14" xfId="0" applyFont="1" applyFill="1" applyBorder="1"/>
    <xf numFmtId="0" fontId="15" fillId="13" borderId="42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left"/>
    </xf>
    <xf numFmtId="165" fontId="13" fillId="13" borderId="10" xfId="0" applyNumberFormat="1" applyFont="1" applyFill="1" applyBorder="1" applyAlignment="1">
      <alignment horizontal="right" vertical="center"/>
    </xf>
    <xf numFmtId="165" fontId="13" fillId="13" borderId="0" xfId="0" applyNumberFormat="1" applyFont="1" applyFill="1" applyAlignment="1">
      <alignment horizontal="center" vertical="center"/>
    </xf>
    <xf numFmtId="165" fontId="13" fillId="13" borderId="10" xfId="0" applyNumberFormat="1" applyFont="1" applyFill="1" applyBorder="1" applyAlignment="1">
      <alignment horizontal="center" vertical="center"/>
    </xf>
    <xf numFmtId="165" fontId="13" fillId="13" borderId="14" xfId="0" applyNumberFormat="1" applyFont="1" applyFill="1" applyBorder="1" applyAlignment="1">
      <alignment horizontal="center" vertical="center"/>
    </xf>
    <xf numFmtId="165" fontId="13" fillId="13" borderId="11" xfId="0" applyNumberFormat="1" applyFont="1" applyFill="1" applyBorder="1" applyAlignment="1">
      <alignment horizontal="center" vertical="center"/>
    </xf>
    <xf numFmtId="0" fontId="6" fillId="13" borderId="13" xfId="0" applyFont="1" applyFill="1" applyBorder="1"/>
    <xf numFmtId="165" fontId="13" fillId="13" borderId="13" xfId="0" applyNumberFormat="1" applyFont="1" applyFill="1" applyBorder="1" applyAlignment="1">
      <alignment horizontal="center" vertical="center"/>
    </xf>
    <xf numFmtId="165" fontId="16" fillId="13" borderId="0" xfId="0" applyNumberFormat="1" applyFont="1" applyFill="1" applyAlignment="1">
      <alignment horizontal="center" vertical="center"/>
    </xf>
    <xf numFmtId="0" fontId="20" fillId="13" borderId="1" xfId="0" applyFont="1" applyFill="1" applyBorder="1"/>
    <xf numFmtId="0" fontId="20" fillId="13" borderId="2" xfId="0" applyFont="1" applyFill="1" applyBorder="1"/>
    <xf numFmtId="0" fontId="14" fillId="13" borderId="0" xfId="0" applyFont="1" applyFill="1"/>
    <xf numFmtId="0" fontId="14" fillId="13" borderId="0" xfId="0" applyFont="1" applyFill="1" applyAlignment="1">
      <alignment horizontal="left"/>
    </xf>
    <xf numFmtId="0" fontId="20" fillId="13" borderId="0" xfId="0" applyFont="1" applyFill="1" applyAlignment="1">
      <alignment horizontal="right" vertical="center"/>
    </xf>
    <xf numFmtId="0" fontId="14" fillId="13" borderId="11" xfId="0" applyFont="1" applyFill="1" applyBorder="1" applyAlignment="1">
      <alignment horizontal="center" vertical="center"/>
    </xf>
    <xf numFmtId="0" fontId="14" fillId="13" borderId="10" xfId="0" applyFont="1" applyFill="1" applyBorder="1" applyAlignment="1">
      <alignment vertical="center"/>
    </xf>
    <xf numFmtId="0" fontId="14" fillId="13" borderId="10" xfId="0" applyFont="1" applyFill="1" applyBorder="1" applyAlignment="1">
      <alignment horizontal="left" vertical="center"/>
    </xf>
    <xf numFmtId="0" fontId="14" fillId="13" borderId="13" xfId="0" applyFont="1" applyFill="1" applyBorder="1" applyAlignment="1">
      <alignment vertical="center"/>
    </xf>
    <xf numFmtId="0" fontId="21" fillId="13" borderId="2" xfId="0" applyFont="1" applyFill="1" applyBorder="1" applyAlignment="1">
      <alignment vertical="center"/>
    </xf>
    <xf numFmtId="0" fontId="0" fillId="13" borderId="0" xfId="0" applyFill="1"/>
    <xf numFmtId="1" fontId="2" fillId="13" borderId="44" xfId="0" applyNumberFormat="1" applyFont="1" applyFill="1" applyBorder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14" fillId="13" borderId="42" xfId="0" applyFont="1" applyFill="1" applyBorder="1" applyAlignment="1">
      <alignment horizontal="center" vertical="center"/>
    </xf>
    <xf numFmtId="0" fontId="14" fillId="13" borderId="10" xfId="0" applyFont="1" applyFill="1" applyBorder="1" applyAlignment="1">
      <alignment horizontal="center" vertical="center"/>
    </xf>
    <xf numFmtId="0" fontId="14" fillId="13" borderId="41" xfId="0" applyFont="1" applyFill="1" applyBorder="1" applyAlignment="1">
      <alignment vertical="center"/>
    </xf>
    <xf numFmtId="0" fontId="20" fillId="13" borderId="12" xfId="0" applyFont="1" applyFill="1" applyBorder="1" applyAlignment="1">
      <alignment horizontal="left" vertical="center"/>
    </xf>
    <xf numFmtId="0" fontId="14" fillId="13" borderId="0" xfId="0" applyFont="1" applyFill="1" applyAlignment="1">
      <alignment horizontal="right" vertical="center"/>
    </xf>
    <xf numFmtId="9" fontId="14" fillId="13" borderId="0" xfId="0" applyNumberFormat="1" applyFont="1" applyFill="1" applyAlignment="1">
      <alignment horizontal="center" vertical="center"/>
    </xf>
    <xf numFmtId="0" fontId="20" fillId="13" borderId="12" xfId="0" applyFont="1" applyFill="1" applyBorder="1" applyAlignment="1">
      <alignment vertical="center"/>
    </xf>
    <xf numFmtId="0" fontId="14" fillId="13" borderId="0" xfId="0" applyFont="1" applyFill="1" applyAlignment="1">
      <alignment vertical="center"/>
    </xf>
    <xf numFmtId="0" fontId="18" fillId="13" borderId="0" xfId="0" applyFont="1" applyFill="1" applyAlignment="1">
      <alignment vertical="center"/>
    </xf>
    <xf numFmtId="0" fontId="20" fillId="13" borderId="0" xfId="0" applyFont="1" applyFill="1"/>
    <xf numFmtId="14" fontId="12" fillId="0" borderId="6" xfId="0" applyNumberFormat="1" applyFont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>
      <alignment horizontal="center"/>
    </xf>
    <xf numFmtId="1" fontId="4" fillId="12" borderId="9" xfId="0" applyNumberFormat="1" applyFont="1" applyFill="1" applyBorder="1" applyAlignment="1">
      <alignment vertical="center"/>
    </xf>
    <xf numFmtId="0" fontId="24" fillId="2" borderId="46" xfId="0" applyFont="1" applyFill="1" applyBorder="1" applyAlignment="1">
      <alignment vertical="center"/>
    </xf>
    <xf numFmtId="0" fontId="24" fillId="7" borderId="45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center" vertical="center"/>
    </xf>
    <xf numFmtId="0" fontId="24" fillId="8" borderId="46" xfId="0" applyFont="1" applyFill="1" applyBorder="1" applyAlignment="1">
      <alignment horizontal="center" vertical="center"/>
    </xf>
    <xf numFmtId="0" fontId="24" fillId="5" borderId="46" xfId="0" applyFont="1" applyFill="1" applyBorder="1" applyAlignment="1">
      <alignment horizontal="center" vertical="center"/>
    </xf>
    <xf numFmtId="1" fontId="19" fillId="10" borderId="46" xfId="0" applyNumberFormat="1" applyFont="1" applyFill="1" applyBorder="1" applyAlignment="1">
      <alignment horizontal="center" vertical="center"/>
    </xf>
    <xf numFmtId="1" fontId="19" fillId="3" borderId="46" xfId="0" applyNumberFormat="1" applyFont="1" applyFill="1" applyBorder="1" applyAlignment="1">
      <alignment horizontal="center" vertical="center"/>
    </xf>
    <xf numFmtId="0" fontId="13" fillId="13" borderId="10" xfId="0" applyFont="1" applyFill="1" applyBorder="1" applyAlignment="1">
      <alignment horizontal="right" vertical="center"/>
    </xf>
    <xf numFmtId="0" fontId="20" fillId="13" borderId="3" xfId="0" applyFont="1" applyFill="1" applyBorder="1" applyAlignment="1">
      <alignment horizontal="right" vertical="center"/>
    </xf>
    <xf numFmtId="0" fontId="6" fillId="13" borderId="1" xfId="0" applyFont="1" applyFill="1" applyBorder="1"/>
    <xf numFmtId="0" fontId="13" fillId="13" borderId="2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left" vertical="center"/>
    </xf>
    <xf numFmtId="0" fontId="13" fillId="13" borderId="11" xfId="0" applyFont="1" applyFill="1" applyBorder="1" applyAlignment="1">
      <alignment vertical="center"/>
    </xf>
    <xf numFmtId="0" fontId="13" fillId="13" borderId="10" xfId="0" applyFont="1" applyFill="1" applyBorder="1" applyAlignment="1">
      <alignment vertical="center"/>
    </xf>
    <xf numFmtId="0" fontId="13" fillId="13" borderId="10" xfId="0" applyFont="1" applyFill="1" applyBorder="1" applyAlignment="1">
      <alignment horizontal="left" vertical="center"/>
    </xf>
    <xf numFmtId="0" fontId="28" fillId="13" borderId="13" xfId="0" applyFont="1" applyFill="1" applyBorder="1" applyAlignment="1">
      <alignment horizontal="right" vertical="center"/>
    </xf>
    <xf numFmtId="0" fontId="4" fillId="7" borderId="45" xfId="0" applyFont="1" applyFill="1" applyBorder="1" applyAlignment="1">
      <alignment horizontal="right" vertical="center"/>
    </xf>
    <xf numFmtId="1" fontId="4" fillId="4" borderId="29" xfId="0" applyNumberFormat="1" applyFont="1" applyFill="1" applyBorder="1" applyAlignment="1">
      <alignment horizontal="left"/>
    </xf>
    <xf numFmtId="1" fontId="6" fillId="4" borderId="9" xfId="0" applyNumberFormat="1" applyFont="1" applyFill="1" applyBorder="1" applyAlignment="1" applyProtection="1">
      <alignment vertical="center"/>
      <protection locked="0"/>
    </xf>
    <xf numFmtId="165" fontId="0" fillId="0" borderId="0" xfId="0" applyNumberFormat="1" applyAlignment="1">
      <alignment horizontal="center"/>
    </xf>
    <xf numFmtId="0" fontId="8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left"/>
    </xf>
    <xf numFmtId="0" fontId="10" fillId="14" borderId="0" xfId="0" applyFont="1" applyFill="1" applyAlignment="1">
      <alignment horizontal="left" vertical="center"/>
    </xf>
    <xf numFmtId="0" fontId="10" fillId="14" borderId="0" xfId="0" applyFont="1" applyFill="1" applyAlignment="1">
      <alignment horizontal="centerContinuous" vertical="center"/>
    </xf>
    <xf numFmtId="0" fontId="10" fillId="14" borderId="0" xfId="0" applyFont="1" applyFill="1" applyAlignment="1">
      <alignment horizontal="center" vertical="center"/>
    </xf>
    <xf numFmtId="0" fontId="10" fillId="13" borderId="0" xfId="0" applyFont="1" applyFill="1" applyAlignment="1">
      <alignment horizontal="left" vertical="center"/>
    </xf>
    <xf numFmtId="9" fontId="10" fillId="13" borderId="0" xfId="1" applyFont="1" applyFill="1" applyBorder="1" applyAlignment="1">
      <alignment horizontal="centerContinuous" vertical="center"/>
    </xf>
    <xf numFmtId="9" fontId="10" fillId="13" borderId="0" xfId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2" fontId="0" fillId="0" borderId="0" xfId="0" applyNumberFormat="1"/>
    <xf numFmtId="167" fontId="0" fillId="0" borderId="0" xfId="0" applyNumberFormat="1"/>
    <xf numFmtId="167" fontId="1" fillId="0" borderId="0" xfId="0" applyNumberFormat="1" applyFont="1"/>
    <xf numFmtId="165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horizontal="right"/>
    </xf>
    <xf numFmtId="0" fontId="11" fillId="0" borderId="0" xfId="0" applyFont="1" applyAlignment="1">
      <alignment horizontal="left"/>
    </xf>
    <xf numFmtId="0" fontId="0" fillId="0" borderId="0" xfId="0" applyAlignment="1">
      <alignment horizontal="right"/>
    </xf>
    <xf numFmtId="1" fontId="0" fillId="0" borderId="42" xfId="0" applyNumberFormat="1" applyBorder="1" applyAlignment="1">
      <alignment horizontal="center"/>
    </xf>
    <xf numFmtId="165" fontId="0" fillId="0" borderId="42" xfId="0" applyNumberFormat="1" applyBorder="1" applyAlignment="1">
      <alignment horizontal="right"/>
    </xf>
    <xf numFmtId="0" fontId="0" fillId="0" borderId="42" xfId="0" applyBorder="1"/>
    <xf numFmtId="165" fontId="0" fillId="0" borderId="53" xfId="0" applyNumberFormat="1" applyBorder="1" applyAlignment="1">
      <alignment horizontal="right"/>
    </xf>
    <xf numFmtId="0" fontId="0" fillId="0" borderId="53" xfId="0" applyBorder="1"/>
    <xf numFmtId="1" fontId="0" fillId="0" borderId="53" xfId="0" applyNumberFormat="1" applyBorder="1" applyAlignment="1">
      <alignment horizontal="center"/>
    </xf>
    <xf numFmtId="165" fontId="10" fillId="0" borderId="53" xfId="0" applyNumberFormat="1" applyFont="1" applyBorder="1" applyAlignment="1">
      <alignment horizontal="center"/>
    </xf>
    <xf numFmtId="165" fontId="10" fillId="0" borderId="53" xfId="0" applyNumberFormat="1" applyFont="1" applyBorder="1" applyAlignment="1">
      <alignment horizontal="right"/>
    </xf>
    <xf numFmtId="0" fontId="10" fillId="0" borderId="53" xfId="0" applyFont="1" applyBorder="1"/>
    <xf numFmtId="0" fontId="14" fillId="13" borderId="14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1" fillId="0" borderId="0" xfId="0" applyFont="1"/>
    <xf numFmtId="0" fontId="1" fillId="0" borderId="54" xfId="0" applyFont="1" applyBorder="1"/>
    <xf numFmtId="0" fontId="0" fillId="0" borderId="54" xfId="0" applyBorder="1"/>
    <xf numFmtId="0" fontId="2" fillId="6" borderId="21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right" vertical="center"/>
    </xf>
    <xf numFmtId="0" fontId="21" fillId="13" borderId="0" xfId="0" applyFont="1" applyFill="1" applyAlignment="1">
      <alignment horizontal="right" vertical="center"/>
    </xf>
    <xf numFmtId="9" fontId="17" fillId="13" borderId="49" xfId="0" applyNumberFormat="1" applyFont="1" applyFill="1" applyBorder="1" applyAlignment="1">
      <alignment horizontal="center" vertical="center" wrapText="1"/>
    </xf>
    <xf numFmtId="0" fontId="14" fillId="15" borderId="10" xfId="0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horizontal="center" vertical="center"/>
    </xf>
    <xf numFmtId="0" fontId="14" fillId="12" borderId="10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1" fontId="14" fillId="9" borderId="10" xfId="0" applyNumberFormat="1" applyFont="1" applyFill="1" applyBorder="1" applyAlignment="1">
      <alignment horizontal="center" vertical="center"/>
    </xf>
    <xf numFmtId="0" fontId="28" fillId="13" borderId="57" xfId="0" applyFont="1" applyFill="1" applyBorder="1" applyAlignment="1">
      <alignment horizontal="center" vertical="center"/>
    </xf>
    <xf numFmtId="1" fontId="6" fillId="12" borderId="15" xfId="0" applyNumberFormat="1" applyFont="1" applyFill="1" applyBorder="1" applyAlignment="1" applyProtection="1">
      <alignment horizontal="center" vertical="center"/>
      <protection locked="0"/>
    </xf>
    <xf numFmtId="1" fontId="6" fillId="9" borderId="15" xfId="0" applyNumberFormat="1" applyFont="1" applyFill="1" applyBorder="1" applyAlignment="1" applyProtection="1">
      <alignment horizontal="center" vertical="center"/>
      <protection locked="0"/>
    </xf>
    <xf numFmtId="1" fontId="6" fillId="12" borderId="5" xfId="0" applyNumberFormat="1" applyFont="1" applyFill="1" applyBorder="1" applyAlignment="1" applyProtection="1">
      <alignment horizontal="center" vertical="center"/>
      <protection locked="0"/>
    </xf>
    <xf numFmtId="1" fontId="12" fillId="0" borderId="7" xfId="0" applyNumberFormat="1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1" fontId="6" fillId="0" borderId="9" xfId="0" applyNumberFormat="1" applyFont="1" applyBorder="1" applyAlignment="1" applyProtection="1">
      <alignment vertical="center"/>
      <protection locked="0"/>
    </xf>
    <xf numFmtId="14" fontId="6" fillId="0" borderId="9" xfId="0" applyNumberFormat="1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4" fillId="13" borderId="0" xfId="0" applyFont="1" applyFill="1" applyAlignment="1">
      <alignment horizontal="center" vertical="center" wrapText="1"/>
    </xf>
    <xf numFmtId="165" fontId="12" fillId="16" borderId="6" xfId="0" applyNumberFormat="1" applyFont="1" applyFill="1" applyBorder="1" applyAlignment="1">
      <alignment horizontal="center" vertical="center"/>
    </xf>
    <xf numFmtId="165" fontId="12" fillId="14" borderId="9" xfId="0" applyNumberFormat="1" applyFont="1" applyFill="1" applyBorder="1" applyAlignment="1">
      <alignment horizontal="center" vertical="center"/>
    </xf>
    <xf numFmtId="165" fontId="12" fillId="14" borderId="6" xfId="0" applyNumberFormat="1" applyFont="1" applyFill="1" applyBorder="1" applyAlignment="1">
      <alignment horizontal="center" vertical="center"/>
    </xf>
    <xf numFmtId="165" fontId="12" fillId="15" borderId="9" xfId="0" applyNumberFormat="1" applyFont="1" applyFill="1" applyBorder="1" applyAlignment="1">
      <alignment horizontal="center" vertical="center"/>
    </xf>
    <xf numFmtId="0" fontId="14" fillId="16" borderId="10" xfId="0" applyFont="1" applyFill="1" applyBorder="1" applyAlignment="1">
      <alignment horizontal="center" vertical="center"/>
    </xf>
    <xf numFmtId="165" fontId="6" fillId="15" borderId="6" xfId="0" applyNumberFormat="1" applyFont="1" applyFill="1" applyBorder="1" applyAlignment="1">
      <alignment horizontal="center" vertical="center"/>
    </xf>
    <xf numFmtId="165" fontId="6" fillId="13" borderId="5" xfId="0" applyNumberFormat="1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/>
    </xf>
    <xf numFmtId="0" fontId="3" fillId="6" borderId="36" xfId="0" applyFont="1" applyFill="1" applyBorder="1" applyAlignment="1">
      <alignment horizontal="center"/>
    </xf>
    <xf numFmtId="0" fontId="12" fillId="0" borderId="29" xfId="0" applyFont="1" applyBorder="1" applyAlignment="1" applyProtection="1">
      <alignment horizontal="left" vertical="center"/>
      <protection locked="0"/>
    </xf>
    <xf numFmtId="165" fontId="6" fillId="15" borderId="15" xfId="0" applyNumberFormat="1" applyFont="1" applyFill="1" applyBorder="1" applyAlignment="1">
      <alignment horizontal="center" vertical="center"/>
    </xf>
    <xf numFmtId="165" fontId="12" fillId="16" borderId="15" xfId="0" applyNumberFormat="1" applyFont="1" applyFill="1" applyBorder="1" applyAlignment="1">
      <alignment horizontal="center" vertical="center"/>
    </xf>
    <xf numFmtId="0" fontId="12" fillId="9" borderId="15" xfId="0" applyFont="1" applyFill="1" applyBorder="1" applyAlignment="1" applyProtection="1">
      <alignment horizontal="center" vertical="center"/>
      <protection locked="0"/>
    </xf>
    <xf numFmtId="0" fontId="6" fillId="12" borderId="17" xfId="0" applyFont="1" applyFill="1" applyBorder="1" applyAlignment="1" applyProtection="1">
      <alignment horizontal="center" vertical="center"/>
      <protection locked="0"/>
    </xf>
    <xf numFmtId="1" fontId="6" fillId="9" borderId="18" xfId="0" applyNumberFormat="1" applyFont="1" applyFill="1" applyBorder="1" applyAlignment="1" applyProtection="1">
      <alignment horizontal="center" vertical="center"/>
      <protection locked="0"/>
    </xf>
    <xf numFmtId="165" fontId="6" fillId="15" borderId="18" xfId="0" applyNumberFormat="1" applyFont="1" applyFill="1" applyBorder="1" applyAlignment="1">
      <alignment horizontal="center" vertical="center"/>
    </xf>
    <xf numFmtId="165" fontId="12" fillId="14" borderId="18" xfId="0" applyNumberFormat="1" applyFont="1" applyFill="1" applyBorder="1" applyAlignment="1">
      <alignment horizontal="center" vertical="center"/>
    </xf>
    <xf numFmtId="165" fontId="12" fillId="15" borderId="51" xfId="0" applyNumberFormat="1" applyFont="1" applyFill="1" applyBorder="1" applyAlignment="1">
      <alignment horizontal="center" vertical="center"/>
    </xf>
    <xf numFmtId="1" fontId="6" fillId="12" borderId="18" xfId="0" applyNumberFormat="1" applyFont="1" applyFill="1" applyBorder="1" applyAlignment="1" applyProtection="1">
      <alignment horizontal="center" vertical="center"/>
      <protection locked="0"/>
    </xf>
    <xf numFmtId="165" fontId="12" fillId="14" borderId="51" xfId="0" applyNumberFormat="1" applyFont="1" applyFill="1" applyBorder="1" applyAlignment="1">
      <alignment horizontal="center" vertical="center"/>
    </xf>
    <xf numFmtId="165" fontId="6" fillId="13" borderId="58" xfId="0" applyNumberFormat="1" applyFont="1" applyFill="1" applyBorder="1" applyAlignment="1">
      <alignment horizontal="center" vertical="center"/>
    </xf>
    <xf numFmtId="165" fontId="12" fillId="16" borderId="18" xfId="0" applyNumberFormat="1" applyFont="1" applyFill="1" applyBorder="1" applyAlignment="1">
      <alignment horizontal="center" vertical="center"/>
    </xf>
    <xf numFmtId="0" fontId="12" fillId="9" borderId="18" xfId="0" applyFont="1" applyFill="1" applyBorder="1" applyAlignment="1" applyProtection="1">
      <alignment horizontal="center" vertical="center"/>
      <protection locked="0"/>
    </xf>
    <xf numFmtId="165" fontId="6" fillId="15" borderId="4" xfId="0" applyNumberFormat="1" applyFont="1" applyFill="1" applyBorder="1" applyAlignment="1">
      <alignment horizontal="center" vertical="center"/>
    </xf>
    <xf numFmtId="165" fontId="12" fillId="14" borderId="4" xfId="0" applyNumberFormat="1" applyFont="1" applyFill="1" applyBorder="1" applyAlignment="1">
      <alignment horizontal="center" vertical="center"/>
    </xf>
    <xf numFmtId="165" fontId="12" fillId="15" borderId="48" xfId="0" applyNumberFormat="1" applyFont="1" applyFill="1" applyBorder="1" applyAlignment="1">
      <alignment horizontal="center" vertical="center"/>
    </xf>
    <xf numFmtId="165" fontId="12" fillId="14" borderId="48" xfId="0" applyNumberFormat="1" applyFont="1" applyFill="1" applyBorder="1" applyAlignment="1">
      <alignment horizontal="center" vertical="center"/>
    </xf>
    <xf numFmtId="165" fontId="6" fillId="13" borderId="22" xfId="0" applyNumberFormat="1" applyFont="1" applyFill="1" applyBorder="1" applyAlignment="1">
      <alignment horizontal="center" vertical="center"/>
    </xf>
    <xf numFmtId="165" fontId="12" fillId="16" borderId="4" xfId="0" applyNumberFormat="1" applyFont="1" applyFill="1" applyBorder="1" applyAlignment="1">
      <alignment horizontal="center" vertical="center"/>
    </xf>
    <xf numFmtId="0" fontId="6" fillId="12" borderId="62" xfId="0" applyFont="1" applyFill="1" applyBorder="1" applyAlignment="1" applyProtection="1">
      <alignment horizontal="center" vertical="center"/>
      <protection locked="0"/>
    </xf>
    <xf numFmtId="1" fontId="6" fillId="9" borderId="24" xfId="0" applyNumberFormat="1" applyFont="1" applyFill="1" applyBorder="1" applyAlignment="1" applyProtection="1">
      <alignment horizontal="center" vertical="center"/>
      <protection locked="0"/>
    </xf>
    <xf numFmtId="165" fontId="6" fillId="15" borderId="24" xfId="0" applyNumberFormat="1" applyFont="1" applyFill="1" applyBorder="1" applyAlignment="1">
      <alignment horizontal="center" vertical="center"/>
    </xf>
    <xf numFmtId="165" fontId="12" fillId="14" borderId="24" xfId="0" applyNumberFormat="1" applyFont="1" applyFill="1" applyBorder="1" applyAlignment="1">
      <alignment horizontal="center" vertical="center"/>
    </xf>
    <xf numFmtId="165" fontId="12" fillId="15" borderId="52" xfId="0" applyNumberFormat="1" applyFont="1" applyFill="1" applyBorder="1" applyAlignment="1">
      <alignment horizontal="center" vertical="center"/>
    </xf>
    <xf numFmtId="1" fontId="6" fillId="12" borderId="24" xfId="0" applyNumberFormat="1" applyFont="1" applyFill="1" applyBorder="1" applyAlignment="1" applyProtection="1">
      <alignment horizontal="center" vertical="center"/>
      <protection locked="0"/>
    </xf>
    <xf numFmtId="165" fontId="12" fillId="14" borderId="52" xfId="0" applyNumberFormat="1" applyFont="1" applyFill="1" applyBorder="1" applyAlignment="1">
      <alignment horizontal="center" vertical="center"/>
    </xf>
    <xf numFmtId="165" fontId="6" fillId="13" borderId="63" xfId="0" applyNumberFormat="1" applyFont="1" applyFill="1" applyBorder="1" applyAlignment="1">
      <alignment horizontal="center" vertical="center"/>
    </xf>
    <xf numFmtId="165" fontId="12" fillId="16" borderId="24" xfId="0" applyNumberFormat="1" applyFont="1" applyFill="1" applyBorder="1" applyAlignment="1">
      <alignment horizontal="center" vertical="center"/>
    </xf>
    <xf numFmtId="0" fontId="12" fillId="9" borderId="24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0" fontId="14" fillId="15" borderId="10" xfId="0" applyFont="1" applyFill="1" applyBorder="1" applyAlignment="1">
      <alignment horizontal="center" vertical="center" wrapText="1"/>
    </xf>
    <xf numFmtId="0" fontId="17" fillId="14" borderId="10" xfId="0" applyFont="1" applyFill="1" applyBorder="1" applyAlignment="1">
      <alignment horizontal="center" vertical="center" wrapText="1"/>
    </xf>
    <xf numFmtId="0" fontId="17" fillId="15" borderId="45" xfId="0" applyFont="1" applyFill="1" applyBorder="1" applyAlignment="1">
      <alignment horizontal="center" vertical="center" wrapText="1"/>
    </xf>
    <xf numFmtId="0" fontId="14" fillId="12" borderId="63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15" borderId="24" xfId="0" applyFont="1" applyFill="1" applyBorder="1" applyAlignment="1">
      <alignment horizontal="center" vertical="center" wrapText="1"/>
    </xf>
    <xf numFmtId="0" fontId="17" fillId="14" borderId="24" xfId="0" applyFont="1" applyFill="1" applyBorder="1" applyAlignment="1">
      <alignment horizontal="center" vertical="center" wrapText="1"/>
    </xf>
    <xf numFmtId="0" fontId="17" fillId="15" borderId="5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/>
    </xf>
    <xf numFmtId="0" fontId="14" fillId="16" borderId="24" xfId="0" applyFont="1" applyFill="1" applyBorder="1" applyAlignment="1">
      <alignment horizontal="center" vertical="center"/>
    </xf>
    <xf numFmtId="165" fontId="6" fillId="4" borderId="29" xfId="0" applyNumberFormat="1" applyFont="1" applyFill="1" applyBorder="1" applyAlignment="1" applyProtection="1">
      <alignment horizontal="left" vertical="center"/>
      <protection locked="0"/>
    </xf>
    <xf numFmtId="165" fontId="6" fillId="4" borderId="29" xfId="0" applyNumberFormat="1" applyFont="1" applyFill="1" applyBorder="1" applyAlignment="1" applyProtection="1">
      <alignment horizontal="center" vertical="center"/>
      <protection locked="0"/>
    </xf>
    <xf numFmtId="0" fontId="20" fillId="13" borderId="61" xfId="0" applyFont="1" applyFill="1" applyBorder="1" applyAlignment="1">
      <alignment vertical="center"/>
    </xf>
    <xf numFmtId="0" fontId="14" fillId="13" borderId="15" xfId="0" applyFont="1" applyFill="1" applyBorder="1" applyAlignment="1">
      <alignment horizontal="right" vertical="center"/>
    </xf>
    <xf numFmtId="0" fontId="14" fillId="13" borderId="15" xfId="0" applyFont="1" applyFill="1" applyBorder="1" applyAlignment="1">
      <alignment horizontal="center" vertical="center" wrapText="1"/>
    </xf>
    <xf numFmtId="9" fontId="17" fillId="13" borderId="60" xfId="0" applyNumberFormat="1" applyFont="1" applyFill="1" applyBorder="1" applyAlignment="1">
      <alignment horizontal="center" vertical="center" wrapText="1"/>
    </xf>
    <xf numFmtId="9" fontId="14" fillId="13" borderId="61" xfId="0" applyNumberFormat="1" applyFont="1" applyFill="1" applyBorder="1" applyAlignment="1">
      <alignment horizontal="center" vertical="center"/>
    </xf>
    <xf numFmtId="0" fontId="28" fillId="13" borderId="64" xfId="0" applyFont="1" applyFill="1" applyBorder="1" applyAlignment="1">
      <alignment horizontal="center" vertical="center"/>
    </xf>
    <xf numFmtId="2" fontId="13" fillId="13" borderId="14" xfId="0" applyNumberFormat="1" applyFont="1" applyFill="1" applyBorder="1" applyAlignment="1">
      <alignment horizontal="center" vertical="center"/>
    </xf>
    <xf numFmtId="9" fontId="14" fillId="13" borderId="16" xfId="0" applyNumberFormat="1" applyFont="1" applyFill="1" applyBorder="1" applyAlignment="1">
      <alignment horizontal="center" vertical="center"/>
    </xf>
    <xf numFmtId="0" fontId="14" fillId="13" borderId="28" xfId="0" applyFont="1" applyFill="1" applyBorder="1" applyAlignment="1">
      <alignment horizontal="center" vertical="center"/>
    </xf>
    <xf numFmtId="165" fontId="12" fillId="13" borderId="8" xfId="0" applyNumberFormat="1" applyFont="1" applyFill="1" applyBorder="1" applyAlignment="1">
      <alignment horizontal="center" vertical="center"/>
    </xf>
    <xf numFmtId="0" fontId="28" fillId="13" borderId="65" xfId="0" applyFont="1" applyFill="1" applyBorder="1" applyAlignment="1">
      <alignment horizontal="center" vertical="center"/>
    </xf>
    <xf numFmtId="165" fontId="13" fillId="13" borderId="12" xfId="0" applyNumberFormat="1" applyFont="1" applyFill="1" applyBorder="1" applyAlignment="1">
      <alignment horizontal="center" vertical="center"/>
    </xf>
    <xf numFmtId="0" fontId="14" fillId="13" borderId="12" xfId="0" applyFont="1" applyFill="1" applyBorder="1" applyAlignment="1">
      <alignment horizontal="left" vertical="center"/>
    </xf>
    <xf numFmtId="9" fontId="17" fillId="13" borderId="14" xfId="0" applyNumberFormat="1" applyFont="1" applyFill="1" applyBorder="1" applyAlignment="1">
      <alignment horizontal="center" vertical="center" wrapText="1"/>
    </xf>
    <xf numFmtId="0" fontId="17" fillId="13" borderId="13" xfId="0" applyFont="1" applyFill="1" applyBorder="1" applyAlignment="1">
      <alignment horizontal="center" vertical="center" wrapText="1"/>
    </xf>
    <xf numFmtId="1" fontId="6" fillId="12" borderId="32" xfId="0" applyNumberFormat="1" applyFont="1" applyFill="1" applyBorder="1" applyAlignment="1" applyProtection="1">
      <alignment horizontal="center" vertical="center"/>
      <protection locked="0"/>
    </xf>
    <xf numFmtId="165" fontId="12" fillId="13" borderId="16" xfId="0" applyNumberFormat="1" applyFont="1" applyFill="1" applyBorder="1" applyAlignment="1">
      <alignment horizontal="center" vertical="center"/>
    </xf>
    <xf numFmtId="1" fontId="6" fillId="12" borderId="55" xfId="0" applyNumberFormat="1" applyFont="1" applyFill="1" applyBorder="1" applyAlignment="1" applyProtection="1">
      <alignment horizontal="center" vertical="center"/>
      <protection locked="0"/>
    </xf>
    <xf numFmtId="1" fontId="6" fillId="12" borderId="59" xfId="0" applyNumberFormat="1" applyFont="1" applyFill="1" applyBorder="1" applyAlignment="1" applyProtection="1">
      <alignment horizontal="center" vertical="center"/>
      <protection locked="0"/>
    </xf>
    <xf numFmtId="1" fontId="6" fillId="12" borderId="19" xfId="0" applyNumberFormat="1" applyFont="1" applyFill="1" applyBorder="1" applyAlignment="1" applyProtection="1">
      <alignment horizontal="center" vertical="center"/>
      <protection locked="0"/>
    </xf>
    <xf numFmtId="1" fontId="31" fillId="3" borderId="13" xfId="0" applyNumberFormat="1" applyFont="1" applyFill="1" applyBorder="1" applyAlignment="1">
      <alignment horizontal="center" vertical="center"/>
    </xf>
    <xf numFmtId="165" fontId="4" fillId="7" borderId="29" xfId="0" applyNumberFormat="1" applyFont="1" applyFill="1" applyBorder="1" applyAlignment="1">
      <alignment vertical="center"/>
    </xf>
    <xf numFmtId="165" fontId="4" fillId="10" borderId="29" xfId="0" applyNumberFormat="1" applyFont="1" applyFill="1" applyBorder="1" applyAlignment="1">
      <alignment vertical="center"/>
    </xf>
    <xf numFmtId="166" fontId="4" fillId="0" borderId="29" xfId="0" applyNumberFormat="1" applyFont="1" applyBorder="1"/>
    <xf numFmtId="165" fontId="4" fillId="8" borderId="47" xfId="0" applyNumberFormat="1" applyFont="1" applyFill="1" applyBorder="1" applyAlignment="1">
      <alignment vertical="center"/>
    </xf>
    <xf numFmtId="165" fontId="4" fillId="7" borderId="9" xfId="0" applyNumberFormat="1" applyFont="1" applyFill="1" applyBorder="1" applyAlignment="1">
      <alignment vertical="center"/>
    </xf>
    <xf numFmtId="1" fontId="4" fillId="9" borderId="9" xfId="0" applyNumberFormat="1" applyFont="1" applyFill="1" applyBorder="1" applyAlignment="1">
      <alignment vertical="center"/>
    </xf>
    <xf numFmtId="0" fontId="4" fillId="7" borderId="10" xfId="0" applyFont="1" applyFill="1" applyBorder="1" applyAlignment="1">
      <alignment vertical="center"/>
    </xf>
    <xf numFmtId="14" fontId="4" fillId="0" borderId="9" xfId="0" applyNumberFormat="1" applyFont="1" applyBorder="1"/>
    <xf numFmtId="0" fontId="10" fillId="0" borderId="2" xfId="0" applyFont="1" applyBorder="1"/>
    <xf numFmtId="0" fontId="6" fillId="0" borderId="0" xfId="0" applyFont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0" fontId="15" fillId="13" borderId="66" xfId="0" applyFont="1" applyFill="1" applyBorder="1" applyAlignment="1">
      <alignment horizontal="center" vertical="center"/>
    </xf>
    <xf numFmtId="165" fontId="12" fillId="0" borderId="39" xfId="0" applyNumberFormat="1" applyFont="1" applyBorder="1" applyAlignment="1">
      <alignment horizontal="center" vertical="center"/>
    </xf>
    <xf numFmtId="165" fontId="12" fillId="0" borderId="40" xfId="0" applyNumberFormat="1" applyFont="1" applyBorder="1" applyAlignment="1">
      <alignment horizontal="center" vertical="center"/>
    </xf>
    <xf numFmtId="165" fontId="12" fillId="0" borderId="62" xfId="0" applyNumberFormat="1" applyFont="1" applyBorder="1" applyAlignment="1">
      <alignment horizontal="center" vertical="center"/>
    </xf>
    <xf numFmtId="165" fontId="12" fillId="0" borderId="24" xfId="0" applyNumberFormat="1" applyFont="1" applyBorder="1" applyAlignment="1">
      <alignment horizontal="center" vertical="center"/>
    </xf>
    <xf numFmtId="165" fontId="12" fillId="0" borderId="28" xfId="0" applyNumberFormat="1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165" fontId="4" fillId="12" borderId="47" xfId="0" applyNumberFormat="1" applyFont="1" applyFill="1" applyBorder="1" applyAlignment="1">
      <alignment vertical="center"/>
    </xf>
    <xf numFmtId="1" fontId="4" fillId="10" borderId="29" xfId="0" applyNumberFormat="1" applyFont="1" applyFill="1" applyBorder="1" applyAlignment="1">
      <alignment vertical="center"/>
    </xf>
    <xf numFmtId="1" fontId="4" fillId="4" borderId="67" xfId="0" applyNumberFormat="1" applyFont="1" applyFill="1" applyBorder="1" applyAlignment="1">
      <alignment horizontal="left"/>
    </xf>
    <xf numFmtId="0" fontId="4" fillId="4" borderId="67" xfId="0" applyFont="1" applyFill="1" applyBorder="1" applyAlignment="1">
      <alignment horizontal="left" vertical="center"/>
    </xf>
    <xf numFmtId="1" fontId="4" fillId="4" borderId="67" xfId="0" applyNumberFormat="1" applyFont="1" applyFill="1" applyBorder="1" applyAlignment="1">
      <alignment horizontal="left" vertical="center"/>
    </xf>
    <xf numFmtId="14" fontId="4" fillId="0" borderId="67" xfId="0" applyNumberFormat="1" applyFont="1" applyBorder="1" applyAlignment="1">
      <alignment horizontal="left"/>
    </xf>
    <xf numFmtId="0" fontId="4" fillId="4" borderId="68" xfId="0" applyFont="1" applyFill="1" applyBorder="1" applyAlignment="1">
      <alignment horizontal="left" vertical="center"/>
    </xf>
    <xf numFmtId="1" fontId="4" fillId="12" borderId="60" xfId="0" applyNumberFormat="1" applyFont="1" applyFill="1" applyBorder="1" applyAlignment="1">
      <alignment vertical="center"/>
    </xf>
    <xf numFmtId="165" fontId="4" fillId="7" borderId="67" xfId="0" applyNumberFormat="1" applyFont="1" applyFill="1" applyBorder="1" applyAlignment="1">
      <alignment vertical="center"/>
    </xf>
    <xf numFmtId="165" fontId="4" fillId="8" borderId="68" xfId="0" applyNumberFormat="1" applyFont="1" applyFill="1" applyBorder="1" applyAlignment="1">
      <alignment vertical="center"/>
    </xf>
    <xf numFmtId="165" fontId="4" fillId="12" borderId="68" xfId="0" applyNumberFormat="1" applyFont="1" applyFill="1" applyBorder="1" applyAlignment="1">
      <alignment vertical="center"/>
    </xf>
    <xf numFmtId="165" fontId="4" fillId="7" borderId="60" xfId="0" applyNumberFormat="1" applyFont="1" applyFill="1" applyBorder="1" applyAlignment="1">
      <alignment vertical="center"/>
    </xf>
    <xf numFmtId="1" fontId="4" fillId="9" borderId="60" xfId="0" applyNumberFormat="1" applyFont="1" applyFill="1" applyBorder="1" applyAlignment="1">
      <alignment vertical="center"/>
    </xf>
    <xf numFmtId="165" fontId="4" fillId="10" borderId="67" xfId="0" applyNumberFormat="1" applyFont="1" applyFill="1" applyBorder="1" applyAlignment="1">
      <alignment vertical="center"/>
    </xf>
    <xf numFmtId="1" fontId="4" fillId="10" borderId="67" xfId="0" applyNumberFormat="1" applyFont="1" applyFill="1" applyBorder="1" applyAlignment="1">
      <alignment vertical="center"/>
    </xf>
    <xf numFmtId="0" fontId="4" fillId="10" borderId="68" xfId="0" applyFont="1" applyFill="1" applyBorder="1" applyAlignment="1">
      <alignment vertical="center"/>
    </xf>
    <xf numFmtId="1" fontId="4" fillId="12" borderId="67" xfId="0" applyNumberFormat="1" applyFont="1" applyFill="1" applyBorder="1" applyAlignment="1">
      <alignment vertical="center"/>
    </xf>
    <xf numFmtId="1" fontId="4" fillId="10" borderId="68" xfId="0" applyNumberFormat="1" applyFont="1" applyFill="1" applyBorder="1" applyAlignment="1">
      <alignment vertical="center"/>
    </xf>
    <xf numFmtId="14" fontId="4" fillId="0" borderId="60" xfId="0" applyNumberFormat="1" applyFont="1" applyBorder="1"/>
    <xf numFmtId="166" fontId="4" fillId="0" borderId="67" xfId="0" applyNumberFormat="1" applyFont="1" applyBorder="1"/>
    <xf numFmtId="14" fontId="4" fillId="0" borderId="67" xfId="0" applyNumberFormat="1" applyFont="1" applyBorder="1" applyAlignment="1">
      <alignment horizontal="center"/>
    </xf>
    <xf numFmtId="165" fontId="12" fillId="13" borderId="21" xfId="0" applyNumberFormat="1" applyFont="1" applyFill="1" applyBorder="1" applyAlignment="1">
      <alignment horizontal="center" vertical="center"/>
    </xf>
    <xf numFmtId="165" fontId="12" fillId="13" borderId="28" xfId="0" applyNumberFormat="1" applyFont="1" applyFill="1" applyBorder="1" applyAlignment="1">
      <alignment horizontal="center" vertical="center"/>
    </xf>
    <xf numFmtId="165" fontId="12" fillId="13" borderId="23" xfId="0" applyNumberFormat="1" applyFont="1" applyFill="1" applyBorder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1" fontId="6" fillId="5" borderId="62" xfId="0" applyNumberFormat="1" applyFont="1" applyFill="1" applyBorder="1" applyAlignment="1">
      <alignment horizontal="center" vertical="center"/>
    </xf>
    <xf numFmtId="165" fontId="12" fillId="10" borderId="6" xfId="0" applyNumberFormat="1" applyFont="1" applyFill="1" applyBorder="1" applyAlignment="1">
      <alignment horizontal="center" vertical="center"/>
    </xf>
    <xf numFmtId="165" fontId="12" fillId="10" borderId="18" xfId="0" applyNumberFormat="1" applyFont="1" applyFill="1" applyBorder="1" applyAlignment="1">
      <alignment horizontal="center" vertical="center"/>
    </xf>
    <xf numFmtId="165" fontId="12" fillId="10" borderId="15" xfId="0" applyNumberFormat="1" applyFont="1" applyFill="1" applyBorder="1" applyAlignment="1">
      <alignment horizontal="center" vertical="center"/>
    </xf>
    <xf numFmtId="1" fontId="12" fillId="3" borderId="15" xfId="0" applyNumberFormat="1" applyFont="1" applyFill="1" applyBorder="1" applyAlignment="1">
      <alignment horizontal="center" vertical="center"/>
    </xf>
    <xf numFmtId="1" fontId="12" fillId="3" borderId="20" xfId="0" applyNumberFormat="1" applyFont="1" applyFill="1" applyBorder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1" fontId="12" fillId="3" borderId="18" xfId="0" applyNumberFormat="1" applyFont="1" applyFill="1" applyBorder="1" applyAlignment="1">
      <alignment horizontal="center" vertical="center"/>
    </xf>
    <xf numFmtId="1" fontId="12" fillId="3" borderId="24" xfId="0" applyNumberFormat="1" applyFont="1" applyFill="1" applyBorder="1" applyAlignment="1">
      <alignment horizontal="center" vertical="center"/>
    </xf>
    <xf numFmtId="165" fontId="12" fillId="10" borderId="24" xfId="0" applyNumberFormat="1" applyFont="1" applyFill="1" applyBorder="1" applyAlignment="1">
      <alignment horizontal="center" vertical="center"/>
    </xf>
    <xf numFmtId="165" fontId="12" fillId="0" borderId="12" xfId="0" applyNumberFormat="1" applyFont="1" applyBorder="1" applyAlignment="1">
      <alignment horizontal="center" vertical="center"/>
    </xf>
    <xf numFmtId="0" fontId="32" fillId="6" borderId="37" xfId="0" applyFont="1" applyFill="1" applyBorder="1" applyAlignment="1">
      <alignment horizontal="center"/>
    </xf>
    <xf numFmtId="165" fontId="12" fillId="0" borderId="15" xfId="0" applyNumberFormat="1" applyFont="1" applyBorder="1" applyAlignment="1">
      <alignment horizontal="center" vertical="center"/>
    </xf>
    <xf numFmtId="165" fontId="12" fillId="0" borderId="69" xfId="0" applyNumberFormat="1" applyFont="1" applyBorder="1" applyAlignment="1">
      <alignment horizontal="center" vertical="center"/>
    </xf>
    <xf numFmtId="0" fontId="17" fillId="16" borderId="11" xfId="0" applyFont="1" applyFill="1" applyBorder="1" applyAlignment="1">
      <alignment horizontal="center" vertical="center"/>
    </xf>
    <xf numFmtId="0" fontId="17" fillId="16" borderId="10" xfId="0" applyFont="1" applyFill="1" applyBorder="1" applyAlignment="1">
      <alignment horizontal="center" vertical="center"/>
    </xf>
    <xf numFmtId="0" fontId="17" fillId="10" borderId="41" xfId="0" applyFont="1" applyFill="1" applyBorder="1" applyAlignment="1">
      <alignment horizontal="center" vertical="center"/>
    </xf>
    <xf numFmtId="0" fontId="17" fillId="13" borderId="45" xfId="0" applyFont="1" applyFill="1" applyBorder="1" applyAlignment="1">
      <alignment horizontal="center" vertical="center" wrapText="1"/>
    </xf>
    <xf numFmtId="165" fontId="12" fillId="13" borderId="9" xfId="0" applyNumberFormat="1" applyFont="1" applyFill="1" applyBorder="1" applyAlignment="1">
      <alignment horizontal="center" vertical="center"/>
    </xf>
    <xf numFmtId="165" fontId="12" fillId="13" borderId="51" xfId="0" applyNumberFormat="1" applyFont="1" applyFill="1" applyBorder="1" applyAlignment="1">
      <alignment horizontal="center" vertical="center"/>
    </xf>
    <xf numFmtId="165" fontId="12" fillId="13" borderId="52" xfId="0" applyNumberFormat="1" applyFont="1" applyFill="1" applyBorder="1" applyAlignment="1">
      <alignment horizontal="center" vertical="center"/>
    </xf>
    <xf numFmtId="165" fontId="12" fillId="13" borderId="60" xfId="0" applyNumberFormat="1" applyFont="1" applyFill="1" applyBorder="1" applyAlignment="1">
      <alignment horizontal="center" vertical="center"/>
    </xf>
    <xf numFmtId="165" fontId="12" fillId="13" borderId="45" xfId="0" applyNumberFormat="1" applyFont="1" applyFill="1" applyBorder="1" applyAlignment="1">
      <alignment horizontal="center" vertical="center"/>
    </xf>
    <xf numFmtId="1" fontId="6" fillId="12" borderId="20" xfId="0" applyNumberFormat="1" applyFont="1" applyFill="1" applyBorder="1" applyAlignment="1" applyProtection="1">
      <alignment horizontal="center" vertical="center"/>
      <protection locked="0"/>
    </xf>
    <xf numFmtId="165" fontId="12" fillId="13" borderId="6" xfId="0" applyNumberFormat="1" applyFont="1" applyFill="1" applyBorder="1" applyAlignment="1">
      <alignment horizontal="center" vertical="center"/>
    </xf>
    <xf numFmtId="165" fontId="6" fillId="12" borderId="32" xfId="0" applyNumberFormat="1" applyFont="1" applyFill="1" applyBorder="1" applyAlignment="1" applyProtection="1">
      <alignment horizontal="center" vertical="center"/>
      <protection locked="0"/>
    </xf>
    <xf numFmtId="165" fontId="6" fillId="9" borderId="6" xfId="0" applyNumberFormat="1" applyFont="1" applyFill="1" applyBorder="1" applyAlignment="1" applyProtection="1">
      <alignment horizontal="center" vertical="center"/>
      <protection locked="0"/>
    </xf>
    <xf numFmtId="165" fontId="6" fillId="12" borderId="6" xfId="0" applyNumberFormat="1" applyFont="1" applyFill="1" applyBorder="1" applyAlignment="1" applyProtection="1">
      <alignment horizontal="center" vertical="center"/>
      <protection locked="0"/>
    </xf>
    <xf numFmtId="165" fontId="6" fillId="12" borderId="59" xfId="0" applyNumberFormat="1" applyFont="1" applyFill="1" applyBorder="1" applyAlignment="1" applyProtection="1">
      <alignment horizontal="center" vertical="center"/>
      <protection locked="0"/>
    </xf>
    <xf numFmtId="165" fontId="6" fillId="12" borderId="17" xfId="0" applyNumberFormat="1" applyFont="1" applyFill="1" applyBorder="1" applyAlignment="1" applyProtection="1">
      <alignment horizontal="center" vertical="center"/>
      <protection locked="0"/>
    </xf>
    <xf numFmtId="165" fontId="6" fillId="9" borderId="18" xfId="0" applyNumberFormat="1" applyFont="1" applyFill="1" applyBorder="1" applyAlignment="1" applyProtection="1">
      <alignment horizontal="center" vertical="center"/>
      <protection locked="0"/>
    </xf>
    <xf numFmtId="165" fontId="6" fillId="12" borderId="31" xfId="0" applyNumberFormat="1" applyFont="1" applyFill="1" applyBorder="1" applyAlignment="1" applyProtection="1">
      <alignment horizontal="center" vertical="center"/>
      <protection locked="0"/>
    </xf>
    <xf numFmtId="165" fontId="6" fillId="9" borderId="4" xfId="0" applyNumberFormat="1" applyFont="1" applyFill="1" applyBorder="1" applyAlignment="1" applyProtection="1">
      <alignment horizontal="center" vertical="center"/>
      <protection locked="0"/>
    </xf>
    <xf numFmtId="165" fontId="6" fillId="12" borderId="62" xfId="0" applyNumberFormat="1" applyFont="1" applyFill="1" applyBorder="1" applyAlignment="1" applyProtection="1">
      <alignment horizontal="center" vertical="center"/>
      <protection locked="0"/>
    </xf>
    <xf numFmtId="165" fontId="6" fillId="9" borderId="24" xfId="0" applyNumberFormat="1" applyFont="1" applyFill="1" applyBorder="1" applyAlignment="1" applyProtection="1">
      <alignment horizontal="center" vertical="center"/>
      <protection locked="0"/>
    </xf>
    <xf numFmtId="165" fontId="6" fillId="12" borderId="18" xfId="0" applyNumberFormat="1" applyFont="1" applyFill="1" applyBorder="1" applyAlignment="1" applyProtection="1">
      <alignment horizontal="center" vertical="center"/>
      <protection locked="0"/>
    </xf>
    <xf numFmtId="165" fontId="6" fillId="12" borderId="4" xfId="0" applyNumberFormat="1" applyFont="1" applyFill="1" applyBorder="1" applyAlignment="1" applyProtection="1">
      <alignment horizontal="center" vertical="center"/>
      <protection locked="0"/>
    </xf>
    <xf numFmtId="165" fontId="6" fillId="12" borderId="24" xfId="0" applyNumberFormat="1" applyFont="1" applyFill="1" applyBorder="1" applyAlignment="1" applyProtection="1">
      <alignment horizontal="center" vertical="center"/>
      <protection locked="0"/>
    </xf>
    <xf numFmtId="1" fontId="12" fillId="0" borderId="70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left" vertical="top" wrapText="1"/>
    </xf>
    <xf numFmtId="0" fontId="0" fillId="0" borderId="30" xfId="0" applyBorder="1"/>
    <xf numFmtId="0" fontId="0" fillId="0" borderId="30" xfId="0" applyBorder="1" applyAlignment="1">
      <alignment horizontal="left"/>
    </xf>
    <xf numFmtId="0" fontId="0" fillId="0" borderId="71" xfId="0" applyBorder="1"/>
    <xf numFmtId="1" fontId="12" fillId="0" borderId="72" xfId="0" applyNumberFormat="1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left" vertical="top" wrapText="1"/>
    </xf>
    <xf numFmtId="1" fontId="6" fillId="4" borderId="29" xfId="0" applyNumberFormat="1" applyFont="1" applyFill="1" applyBorder="1" applyAlignment="1" applyProtection="1">
      <alignment vertical="center"/>
      <protection locked="0"/>
    </xf>
    <xf numFmtId="14" fontId="6" fillId="4" borderId="29" xfId="0" applyNumberFormat="1" applyFont="1" applyFill="1" applyBorder="1" applyAlignment="1" applyProtection="1">
      <alignment vertical="center"/>
      <protection locked="0"/>
    </xf>
    <xf numFmtId="0" fontId="6" fillId="0" borderId="47" xfId="0" applyFont="1" applyBorder="1" applyAlignment="1">
      <alignment horizontal="left" vertical="top" wrapText="1"/>
    </xf>
    <xf numFmtId="1" fontId="12" fillId="4" borderId="72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left" vertical="top"/>
    </xf>
    <xf numFmtId="0" fontId="6" fillId="0" borderId="47" xfId="0" applyFont="1" applyBorder="1" applyAlignment="1">
      <alignment horizontal="left" vertical="top"/>
    </xf>
    <xf numFmtId="0" fontId="6" fillId="4" borderId="47" xfId="0" applyFont="1" applyFill="1" applyBorder="1" applyAlignment="1" applyProtection="1">
      <alignment horizontal="center" vertical="center"/>
      <protection locked="0"/>
    </xf>
    <xf numFmtId="2" fontId="25" fillId="11" borderId="0" xfId="0" applyNumberFormat="1" applyFont="1" applyFill="1" applyAlignment="1">
      <alignment horizontal="left"/>
    </xf>
    <xf numFmtId="0" fontId="15" fillId="13" borderId="25" xfId="0" applyFont="1" applyFill="1" applyBorder="1" applyAlignment="1">
      <alignment horizontal="center" vertical="center"/>
    </xf>
    <xf numFmtId="0" fontId="15" fillId="13" borderId="26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32" fillId="6" borderId="36" xfId="0" applyFont="1" applyFill="1" applyBorder="1" applyAlignment="1">
      <alignment horizontal="center"/>
    </xf>
    <xf numFmtId="0" fontId="32" fillId="6" borderId="3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 textRotation="90" wrapText="1"/>
    </xf>
    <xf numFmtId="0" fontId="14" fillId="5" borderId="12" xfId="0" applyFont="1" applyFill="1" applyBorder="1" applyAlignment="1">
      <alignment horizontal="center" textRotation="90" wrapText="1"/>
    </xf>
    <xf numFmtId="0" fontId="14" fillId="5" borderId="11" xfId="0" applyFont="1" applyFill="1" applyBorder="1" applyAlignment="1">
      <alignment horizontal="center" textRotation="90" wrapText="1"/>
    </xf>
    <xf numFmtId="0" fontId="21" fillId="13" borderId="0" xfId="0" applyFont="1" applyFill="1" applyAlignment="1">
      <alignment horizontal="right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/>
    </xf>
    <xf numFmtId="0" fontId="20" fillId="13" borderId="2" xfId="0" applyFont="1" applyFill="1" applyBorder="1" applyAlignment="1">
      <alignment horizontal="center" vertical="center"/>
    </xf>
    <xf numFmtId="0" fontId="21" fillId="13" borderId="2" xfId="0" applyFont="1" applyFill="1" applyBorder="1" applyAlignment="1">
      <alignment horizontal="right" vertical="center"/>
    </xf>
    <xf numFmtId="0" fontId="20" fillId="13" borderId="56" xfId="0" applyFont="1" applyFill="1" applyBorder="1" applyAlignment="1">
      <alignment horizontal="center" vertical="center"/>
    </xf>
    <xf numFmtId="0" fontId="30" fillId="13" borderId="2" xfId="0" applyFont="1" applyFill="1" applyBorder="1" applyAlignment="1">
      <alignment horizontal="center" vertical="center"/>
    </xf>
    <xf numFmtId="0" fontId="30" fillId="13" borderId="3" xfId="0" applyFont="1" applyFill="1" applyBorder="1" applyAlignment="1">
      <alignment horizontal="center" vertical="center"/>
    </xf>
    <xf numFmtId="0" fontId="20" fillId="13" borderId="3" xfId="0" applyFont="1" applyFill="1" applyBorder="1" applyAlignment="1">
      <alignment horizontal="center" vertical="center"/>
    </xf>
    <xf numFmtId="0" fontId="20" fillId="13" borderId="50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6" fillId="11" borderId="1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right" vertical="center"/>
    </xf>
    <xf numFmtId="0" fontId="4" fillId="4" borderId="38" xfId="0" applyFont="1" applyFill="1" applyBorder="1" applyAlignment="1">
      <alignment horizontal="right" vertical="top"/>
    </xf>
    <xf numFmtId="0" fontId="6" fillId="4" borderId="38" xfId="0" applyFont="1" applyFill="1" applyBorder="1" applyAlignment="1" applyProtection="1">
      <alignment horizontal="right" vertical="top"/>
      <protection locked="0"/>
    </xf>
    <xf numFmtId="0" fontId="25" fillId="11" borderId="2" xfId="0" applyFont="1" applyFill="1" applyBorder="1" applyAlignment="1">
      <alignment horizontal="left" vertical="center"/>
    </xf>
    <xf numFmtId="1" fontId="12" fillId="0" borderId="72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Font="1" applyFill="1" applyBorder="1" applyAlignment="1" applyProtection="1">
      <alignment vertical="center"/>
      <protection locked="0"/>
    </xf>
    <xf numFmtId="0" fontId="6" fillId="0" borderId="29" xfId="0" applyFont="1" applyFill="1" applyBorder="1" applyAlignment="1">
      <alignment horizontal="left" vertical="top" wrapText="1"/>
    </xf>
  </cellXfs>
  <cellStyles count="2">
    <cellStyle name="Prozent" xfId="1" builtinId="5"/>
    <cellStyle name="Standard" xfId="0" builtinId="0"/>
  </cellStyles>
  <dxfs count="61">
    <dxf>
      <font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53"/>
      </font>
      <fill>
        <patternFill>
          <bgColor indexed="42"/>
        </patternFill>
      </fill>
    </dxf>
    <dxf>
      <font>
        <condense val="0"/>
        <extend val="0"/>
        <color indexed="4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rgb="FFFF66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53"/>
      </font>
      <fill>
        <patternFill>
          <bgColor indexed="42"/>
        </patternFill>
      </fill>
    </dxf>
    <dxf>
      <font>
        <condense val="0"/>
        <extend val="0"/>
        <color indexed="42"/>
      </font>
    </dxf>
    <dxf>
      <font>
        <b/>
        <i val="0"/>
        <color rgb="FFFF66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b/>
        <i val="0"/>
        <color rgb="FFFF66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6600"/>
      </font>
      <fill>
        <patternFill patternType="none">
          <bgColor auto="1"/>
        </patternFill>
      </fill>
    </dxf>
    <dxf>
      <font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53"/>
      </font>
      <fill>
        <patternFill>
          <bgColor indexed="42"/>
        </patternFill>
      </fill>
    </dxf>
    <dxf>
      <font>
        <condense val="0"/>
        <extend val="0"/>
        <color indexed="4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CCFFFF"/>
        </patternFill>
      </fill>
    </dxf>
    <dxf>
      <font>
        <b/>
        <i val="0"/>
        <color rgb="FFFF66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CCFFFF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  <fill>
        <patternFill>
          <bgColor indexed="42"/>
        </patternFill>
      </fill>
    </dxf>
    <dxf>
      <font>
        <condense val="0"/>
        <extend val="0"/>
        <color indexed="53"/>
      </font>
      <fill>
        <patternFill>
          <bgColor indexed="42"/>
        </patternFill>
      </fill>
    </dxf>
    <dxf>
      <font>
        <condense val="0"/>
        <extend val="0"/>
        <color indexed="42"/>
      </font>
    </dxf>
    <dxf>
      <font>
        <b/>
        <i val="0"/>
        <color rgb="FFFF66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b/>
        <i val="0"/>
        <color rgb="FFFF66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66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ont>
        <b/>
        <i val="0"/>
        <color rgb="FFFF66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CC33"/>
      <color rgb="FFFFFF99"/>
      <color rgb="FFC0C0C0"/>
      <color rgb="FFCCFFFF"/>
      <color rgb="FF669900"/>
      <color rgb="FFFFCC99"/>
      <color rgb="FFFF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BE142"/>
  <sheetViews>
    <sheetView zoomScale="85" zoomScaleNormal="85" zoomScaleSheetLayoutView="100" zoomScalePageLayoutView="70" workbookViewId="0">
      <selection activeCell="N15" sqref="N15"/>
    </sheetView>
  </sheetViews>
  <sheetFormatPr baseColWidth="10" defaultColWidth="11.42578125" defaultRowHeight="12.75" outlineLevelCol="2"/>
  <cols>
    <col min="1" max="1" width="4.7109375" customWidth="1"/>
    <col min="2" max="2" width="13.28515625" bestFit="1" customWidth="1"/>
    <col min="3" max="3" width="8.28515625" bestFit="1" customWidth="1"/>
    <col min="4" max="4" width="20.140625" bestFit="1" customWidth="1"/>
    <col min="5" max="5" width="23" customWidth="1" outlineLevel="2"/>
    <col min="6" max="6" width="5.28515625" customWidth="1" outlineLevel="2"/>
    <col min="7" max="7" width="18.7109375" customWidth="1" outlineLevel="2"/>
    <col min="8" max="8" width="8.7109375" customWidth="1" outlineLevel="2"/>
    <col min="9" max="9" width="15" style="51" customWidth="1" outlineLevel="2"/>
    <col min="10" max="10" width="25.7109375" customWidth="1" outlineLevel="2"/>
    <col min="11" max="35" width="4.7109375" customWidth="1" outlineLevel="1"/>
    <col min="36" max="37" width="4.7109375" customWidth="1"/>
    <col min="38" max="38" width="5.7109375" customWidth="1"/>
    <col min="39" max="42" width="4.7109375" customWidth="1" outlineLevel="1"/>
    <col min="43" max="44" width="4.7109375" customWidth="1"/>
    <col min="45" max="45" width="5.7109375" customWidth="1"/>
    <col min="46" max="46" width="3.7109375" customWidth="1" outlineLevel="1"/>
    <col min="47" max="47" width="8.7109375" customWidth="1" outlineLevel="1"/>
    <col min="48" max="48" width="5" customWidth="1" outlineLevel="1"/>
    <col min="49" max="49" width="10.85546875" bestFit="1" customWidth="1"/>
    <col min="50" max="53" width="11.7109375" style="16" customWidth="1" outlineLevel="1"/>
    <col min="54" max="54" width="11.7109375" customWidth="1" outlineLevel="1"/>
    <col min="55" max="55" width="11.42578125" customWidth="1"/>
  </cols>
  <sheetData>
    <row r="1" spans="1:55" ht="5.0999999999999996" customHeight="1">
      <c r="A1" s="7"/>
      <c r="B1" s="153"/>
      <c r="C1" s="153"/>
      <c r="D1" s="153"/>
      <c r="E1" s="153"/>
      <c r="F1" s="153"/>
      <c r="G1" s="153"/>
      <c r="H1" s="153"/>
      <c r="I1" s="45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9"/>
      <c r="AT1" s="153"/>
      <c r="AU1" s="8"/>
      <c r="AV1" s="9"/>
      <c r="AW1" s="9"/>
    </row>
    <row r="2" spans="1:55" ht="13.5" customHeight="1" thickBot="1">
      <c r="A2" s="110"/>
      <c r="B2" s="111"/>
      <c r="C2" s="111"/>
      <c r="D2" s="111"/>
      <c r="E2" s="111"/>
      <c r="F2" s="111"/>
      <c r="G2" s="111"/>
      <c r="H2" s="111"/>
      <c r="I2" s="112"/>
      <c r="J2" s="111"/>
      <c r="K2" s="353" t="s">
        <v>33</v>
      </c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5"/>
      <c r="AM2" s="353" t="s">
        <v>34</v>
      </c>
      <c r="AN2" s="354"/>
      <c r="AO2" s="354"/>
      <c r="AP2" s="354"/>
      <c r="AQ2" s="354"/>
      <c r="AR2" s="354"/>
      <c r="AS2" s="355"/>
      <c r="AT2" s="353" t="s">
        <v>35</v>
      </c>
      <c r="AU2" s="354"/>
      <c r="AV2" s="355"/>
      <c r="AW2" s="52" t="s">
        <v>11</v>
      </c>
    </row>
    <row r="3" spans="1:55" s="10" customFormat="1" ht="15" customHeight="1" thickTop="1">
      <c r="A3" s="53"/>
      <c r="B3" s="54"/>
      <c r="C3" s="54"/>
      <c r="D3" s="54"/>
      <c r="E3" s="54"/>
      <c r="F3" s="54"/>
      <c r="G3" s="54"/>
      <c r="H3" s="54"/>
      <c r="I3" s="55"/>
      <c r="J3" s="116" t="s">
        <v>0</v>
      </c>
      <c r="K3" s="56">
        <v>100</v>
      </c>
      <c r="L3" s="57"/>
      <c r="M3" s="57"/>
      <c r="N3" s="57"/>
      <c r="O3" s="57">
        <v>20</v>
      </c>
      <c r="P3" s="57">
        <v>100</v>
      </c>
      <c r="Q3" s="57"/>
      <c r="R3" s="57"/>
      <c r="S3" s="57"/>
      <c r="T3" s="57">
        <v>30</v>
      </c>
      <c r="U3" s="168">
        <v>50</v>
      </c>
      <c r="V3" s="168"/>
      <c r="W3" s="237"/>
      <c r="X3" s="242">
        <v>100</v>
      </c>
      <c r="Y3" s="168"/>
      <c r="Z3" s="168"/>
      <c r="AA3" s="168"/>
      <c r="AB3" s="237">
        <v>30</v>
      </c>
      <c r="AC3" s="242">
        <v>50</v>
      </c>
      <c r="AD3" s="168">
        <v>50</v>
      </c>
      <c r="AE3" s="168"/>
      <c r="AF3" s="168"/>
      <c r="AG3" s="168"/>
      <c r="AH3" s="237">
        <v>20</v>
      </c>
      <c r="AI3" s="57"/>
      <c r="AJ3" s="57">
        <v>100</v>
      </c>
      <c r="AK3" s="58"/>
      <c r="AL3" s="59"/>
      <c r="AM3" s="57">
        <v>100</v>
      </c>
      <c r="AN3" s="57">
        <v>100</v>
      </c>
      <c r="AO3" s="57">
        <v>100</v>
      </c>
      <c r="AP3" s="57">
        <v>100</v>
      </c>
      <c r="AQ3" s="57">
        <v>100</v>
      </c>
      <c r="AR3" s="60"/>
      <c r="AS3" s="61"/>
      <c r="AT3" s="62"/>
      <c r="AU3" s="63"/>
      <c r="AV3" s="64"/>
      <c r="AW3" s="65" t="s">
        <v>58</v>
      </c>
      <c r="AX3" s="262"/>
      <c r="AY3" s="262"/>
      <c r="AZ3" s="262"/>
      <c r="BA3" s="262"/>
    </row>
    <row r="4" spans="1:55">
      <c r="A4" s="113"/>
      <c r="B4" s="114"/>
      <c r="C4" s="114"/>
      <c r="D4" s="114"/>
      <c r="E4" s="114"/>
      <c r="F4" s="114"/>
      <c r="G4" s="114"/>
      <c r="H4" s="114"/>
      <c r="I4" s="115"/>
      <c r="J4" s="108" t="s">
        <v>82</v>
      </c>
      <c r="K4" s="66"/>
      <c r="L4" s="67"/>
      <c r="M4" s="69" t="e">
        <f>AVERAGE(M9:M102)</f>
        <v>#DIV/0!</v>
      </c>
      <c r="N4" s="68" t="e">
        <f>AVERAGE(N9:N102)</f>
        <v>#DIV/0!</v>
      </c>
      <c r="O4" s="68"/>
      <c r="P4" s="69"/>
      <c r="Q4" s="67"/>
      <c r="R4" s="69" t="e">
        <f>AVERAGE(R9:R102)</f>
        <v>#DIV/0!</v>
      </c>
      <c r="S4" s="68" t="e">
        <f>AVERAGE(S9:S102)</f>
        <v>#DIV/0!</v>
      </c>
      <c r="T4" s="68"/>
      <c r="U4" s="69" t="e">
        <f>AVERAGE(U9:U102)</f>
        <v>#DIV/0!</v>
      </c>
      <c r="V4" s="68" t="e">
        <f>AVERAGE(V9:V102)</f>
        <v>#DIV/0!</v>
      </c>
      <c r="W4" s="238"/>
      <c r="X4" s="243"/>
      <c r="Y4" s="68"/>
      <c r="Z4" s="69" t="e">
        <f>AVERAGE(Z9:Z102)</f>
        <v>#DIV/0!</v>
      </c>
      <c r="AA4" s="68" t="e">
        <f>AVERAGE(AA9:AA102)</f>
        <v>#DIV/0!</v>
      </c>
      <c r="AB4" s="70"/>
      <c r="AC4" s="71"/>
      <c r="AD4" s="69"/>
      <c r="AE4" s="67"/>
      <c r="AF4" s="69" t="e">
        <f>AVERAGE(AF9:AF102)</f>
        <v>#DIV/0!</v>
      </c>
      <c r="AG4" s="68" t="e">
        <f>AVERAGE(AG9:AG102)</f>
        <v>#DIV/0!</v>
      </c>
      <c r="AH4" s="70"/>
      <c r="AI4" s="69"/>
      <c r="AJ4" s="69" t="e">
        <f>AVERAGE(AJ9:AJ102)</f>
        <v>#DIV/0!</v>
      </c>
      <c r="AK4" s="68" t="e">
        <f>AVERAGE(AK9:AK102)</f>
        <v>#DIV/0!</v>
      </c>
      <c r="AL4" s="72"/>
      <c r="AM4" s="66"/>
      <c r="AN4" s="69"/>
      <c r="AO4" s="69"/>
      <c r="AP4" s="69"/>
      <c r="AQ4" s="69" t="e">
        <f>AVERAGE(AQ9:AQ102)</f>
        <v>#DIV/0!</v>
      </c>
      <c r="AR4" s="68" t="e">
        <f>AVERAGE(AR9:AR102)</f>
        <v>#DIV/0!</v>
      </c>
      <c r="AS4" s="73"/>
      <c r="AT4" s="74"/>
      <c r="AU4" s="63"/>
      <c r="AV4" s="64"/>
      <c r="AW4" s="65" t="s">
        <v>59</v>
      </c>
      <c r="AX4" s="11"/>
      <c r="AY4" s="11"/>
      <c r="AZ4" s="11"/>
      <c r="BA4" s="11"/>
    </row>
    <row r="5" spans="1:55" ht="5.0999999999999996" customHeight="1">
      <c r="A5" s="154"/>
      <c r="B5" s="155"/>
      <c r="C5" s="155"/>
      <c r="D5" s="155"/>
      <c r="E5" s="155"/>
      <c r="F5" s="155"/>
      <c r="G5" s="155"/>
      <c r="H5" s="155"/>
      <c r="I5" s="46"/>
      <c r="J5" s="155"/>
      <c r="K5" s="154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99"/>
      <c r="X5" s="154"/>
      <c r="Y5" s="155"/>
      <c r="Z5" s="155"/>
      <c r="AA5" s="155"/>
      <c r="AB5" s="99"/>
      <c r="AC5" s="154"/>
      <c r="AD5" s="155"/>
      <c r="AE5" s="155"/>
      <c r="AF5" s="155"/>
      <c r="AG5" s="155"/>
      <c r="AH5" s="99"/>
      <c r="AI5" s="155"/>
      <c r="AJ5" s="155"/>
      <c r="AK5" s="155"/>
      <c r="AL5" s="99"/>
      <c r="AM5" s="155"/>
      <c r="AN5" s="155"/>
      <c r="AO5" s="155"/>
      <c r="AP5" s="155"/>
      <c r="AQ5" s="155"/>
      <c r="AR5" s="155"/>
      <c r="AS5" s="99"/>
      <c r="AT5" s="12"/>
      <c r="AU5" s="358"/>
      <c r="AV5" s="359"/>
      <c r="AW5" s="13"/>
    </row>
    <row r="6" spans="1:55" ht="12.95" customHeight="1" thickBot="1">
      <c r="A6" s="75"/>
      <c r="B6" s="76"/>
      <c r="C6" s="76"/>
      <c r="D6" s="76"/>
      <c r="E6" s="76"/>
      <c r="F6" s="76"/>
      <c r="G6" s="76"/>
      <c r="H6" s="76"/>
      <c r="I6" s="76"/>
      <c r="J6" s="109" t="s">
        <v>36</v>
      </c>
      <c r="K6" s="366" t="s">
        <v>78</v>
      </c>
      <c r="L6" s="367"/>
      <c r="M6" s="367"/>
      <c r="N6" s="367"/>
      <c r="O6" s="373"/>
      <c r="P6" s="369" t="s">
        <v>79</v>
      </c>
      <c r="Q6" s="367"/>
      <c r="R6" s="367"/>
      <c r="S6" s="367"/>
      <c r="T6" s="373"/>
      <c r="U6" s="369" t="s">
        <v>77</v>
      </c>
      <c r="V6" s="370"/>
      <c r="W6" s="371"/>
      <c r="X6" s="366" t="s">
        <v>80</v>
      </c>
      <c r="Y6" s="367"/>
      <c r="Z6" s="367"/>
      <c r="AA6" s="367"/>
      <c r="AB6" s="372"/>
      <c r="AC6" s="366" t="s">
        <v>81</v>
      </c>
      <c r="AD6" s="367"/>
      <c r="AE6" s="367"/>
      <c r="AF6" s="367"/>
      <c r="AG6" s="367"/>
      <c r="AH6" s="372"/>
      <c r="AI6" s="368" t="s">
        <v>64</v>
      </c>
      <c r="AJ6" s="368"/>
      <c r="AK6" s="368"/>
      <c r="AL6" s="364" t="s">
        <v>23</v>
      </c>
      <c r="AM6" s="366" t="s">
        <v>1</v>
      </c>
      <c r="AN6" s="367"/>
      <c r="AO6" s="367"/>
      <c r="AP6" s="367"/>
      <c r="AQ6" s="84"/>
      <c r="AR6" s="160" t="s">
        <v>65</v>
      </c>
      <c r="AS6" s="364" t="s">
        <v>23</v>
      </c>
      <c r="AT6" s="360" t="s">
        <v>30</v>
      </c>
      <c r="AU6" s="85"/>
      <c r="AV6" s="85"/>
      <c r="AW6" s="86"/>
      <c r="AX6" s="353" t="s">
        <v>91</v>
      </c>
      <c r="AY6" s="354"/>
      <c r="AZ6" s="354"/>
      <c r="BA6" s="355"/>
      <c r="BB6" s="264" t="s">
        <v>90</v>
      </c>
    </row>
    <row r="7" spans="1:55" ht="12.95" customHeight="1" thickTop="1">
      <c r="A7" s="94" t="s">
        <v>60</v>
      </c>
      <c r="B7" s="77"/>
      <c r="C7" s="77"/>
      <c r="D7" s="77"/>
      <c r="E7" s="77"/>
      <c r="F7" s="97"/>
      <c r="G7" s="85"/>
      <c r="H7" s="77"/>
      <c r="I7" s="78"/>
      <c r="J7" s="79"/>
      <c r="K7" s="91"/>
      <c r="L7" s="92"/>
      <c r="M7" s="179"/>
      <c r="N7" s="79" t="s">
        <v>17</v>
      </c>
      <c r="O7" s="162">
        <v>0.2</v>
      </c>
      <c r="P7" s="232"/>
      <c r="Q7" s="233"/>
      <c r="R7" s="234"/>
      <c r="S7" s="79" t="s">
        <v>17</v>
      </c>
      <c r="T7" s="235">
        <v>0.3</v>
      </c>
      <c r="U7" s="236"/>
      <c r="V7" s="79" t="s">
        <v>17</v>
      </c>
      <c r="W7" s="239">
        <v>0.5</v>
      </c>
      <c r="X7" s="244"/>
      <c r="Y7" s="92"/>
      <c r="Z7" s="93"/>
      <c r="AA7" s="79" t="s">
        <v>17</v>
      </c>
      <c r="AB7" s="245">
        <v>0.3</v>
      </c>
      <c r="AC7" s="94"/>
      <c r="AD7" s="95"/>
      <c r="AE7" s="92"/>
      <c r="AF7" s="93"/>
      <c r="AG7" s="79" t="s">
        <v>17</v>
      </c>
      <c r="AH7" s="245">
        <v>0.2</v>
      </c>
      <c r="AI7" s="363" t="s">
        <v>62</v>
      </c>
      <c r="AJ7" s="363"/>
      <c r="AK7" s="363"/>
      <c r="AL7" s="365"/>
      <c r="AM7" s="93">
        <f>Gewichtung!D16</f>
        <v>0.2</v>
      </c>
      <c r="AN7" s="93">
        <f>Gewichtung!E16</f>
        <v>0.3</v>
      </c>
      <c r="AO7" s="93">
        <f>Gewichtung!F16</f>
        <v>0.3</v>
      </c>
      <c r="AP7" s="93">
        <f>Gewichtung!G16</f>
        <v>0.2</v>
      </c>
      <c r="AQ7" s="96"/>
      <c r="AR7" s="161" t="s">
        <v>62</v>
      </c>
      <c r="AS7" s="365"/>
      <c r="AT7" s="361"/>
      <c r="AU7" s="87" t="s">
        <v>11</v>
      </c>
      <c r="AV7" s="152" t="s">
        <v>12</v>
      </c>
      <c r="AW7" s="88" t="s">
        <v>11</v>
      </c>
      <c r="AX7" s="87" t="s">
        <v>89</v>
      </c>
      <c r="AY7" s="87" t="s">
        <v>88</v>
      </c>
      <c r="AZ7" s="87" t="s">
        <v>107</v>
      </c>
      <c r="BA7" s="87"/>
      <c r="BB7" s="88" t="s">
        <v>92</v>
      </c>
    </row>
    <row r="8" spans="1:55" ht="16.350000000000001" customHeight="1">
      <c r="A8" s="80" t="s">
        <v>13</v>
      </c>
      <c r="B8" s="81" t="s">
        <v>2</v>
      </c>
      <c r="C8" s="81" t="s">
        <v>3</v>
      </c>
      <c r="D8" s="81" t="s">
        <v>4</v>
      </c>
      <c r="E8" s="81" t="s">
        <v>19</v>
      </c>
      <c r="F8" s="81" t="s">
        <v>20</v>
      </c>
      <c r="G8" s="81" t="s">
        <v>21</v>
      </c>
      <c r="H8" s="81" t="s">
        <v>22</v>
      </c>
      <c r="I8" s="82" t="s">
        <v>57</v>
      </c>
      <c r="J8" s="83" t="s">
        <v>61</v>
      </c>
      <c r="K8" s="164" t="s">
        <v>7</v>
      </c>
      <c r="L8" s="166" t="s">
        <v>5</v>
      </c>
      <c r="M8" s="220" t="s">
        <v>9</v>
      </c>
      <c r="N8" s="221" t="s">
        <v>10</v>
      </c>
      <c r="O8" s="222" t="s">
        <v>9</v>
      </c>
      <c r="P8" s="223" t="s">
        <v>7</v>
      </c>
      <c r="Q8" s="224" t="s">
        <v>5</v>
      </c>
      <c r="R8" s="225" t="s">
        <v>9</v>
      </c>
      <c r="S8" s="226" t="s">
        <v>10</v>
      </c>
      <c r="T8" s="227" t="s">
        <v>9</v>
      </c>
      <c r="U8" s="228" t="s">
        <v>31</v>
      </c>
      <c r="V8" s="229" t="s">
        <v>32</v>
      </c>
      <c r="W8" s="240" t="s">
        <v>31</v>
      </c>
      <c r="X8" s="164" t="s">
        <v>7</v>
      </c>
      <c r="Y8" s="166" t="s">
        <v>5</v>
      </c>
      <c r="Z8" s="163" t="s">
        <v>9</v>
      </c>
      <c r="AA8" s="184" t="s">
        <v>10</v>
      </c>
      <c r="AB8" s="246" t="s">
        <v>9</v>
      </c>
      <c r="AC8" s="164" t="s">
        <v>6</v>
      </c>
      <c r="AD8" s="165" t="s">
        <v>7</v>
      </c>
      <c r="AE8" s="167" t="s">
        <v>5</v>
      </c>
      <c r="AF8" s="163" t="s">
        <v>9</v>
      </c>
      <c r="AG8" s="184" t="s">
        <v>10</v>
      </c>
      <c r="AH8" s="246" t="s">
        <v>9</v>
      </c>
      <c r="AI8" s="166" t="s">
        <v>8</v>
      </c>
      <c r="AJ8" s="89" t="s">
        <v>9</v>
      </c>
      <c r="AK8" s="89" t="s">
        <v>10</v>
      </c>
      <c r="AL8" s="252">
        <f>COUNTIF(AL9:AL102,"D")</f>
        <v>0</v>
      </c>
      <c r="AM8" s="165">
        <v>1</v>
      </c>
      <c r="AN8" s="165">
        <v>2</v>
      </c>
      <c r="AO8" s="165">
        <v>3</v>
      </c>
      <c r="AP8" s="165">
        <v>4</v>
      </c>
      <c r="AQ8" s="89" t="s">
        <v>9</v>
      </c>
      <c r="AR8" s="89" t="s">
        <v>10</v>
      </c>
      <c r="AS8" s="252">
        <f>COUNTIF(AS9:AS102,"D")</f>
        <v>0</v>
      </c>
      <c r="AT8" s="362"/>
      <c r="AU8" s="89" t="s">
        <v>63</v>
      </c>
      <c r="AV8" s="83"/>
      <c r="AW8" s="90"/>
      <c r="AX8" s="314" t="s">
        <v>87</v>
      </c>
      <c r="AY8" s="315" t="s">
        <v>87</v>
      </c>
      <c r="AZ8" s="315" t="s">
        <v>87</v>
      </c>
      <c r="BA8" s="316" t="s">
        <v>87</v>
      </c>
      <c r="BB8" s="316" t="s">
        <v>87</v>
      </c>
    </row>
    <row r="9" spans="1:55">
      <c r="A9" s="338">
        <v>1</v>
      </c>
      <c r="B9" s="18"/>
      <c r="C9" s="18"/>
      <c r="D9" s="339"/>
      <c r="E9" s="340"/>
      <c r="F9" s="340"/>
      <c r="G9" s="340"/>
      <c r="H9" s="340"/>
      <c r="I9" s="341"/>
      <c r="J9" s="342"/>
      <c r="K9" s="34"/>
      <c r="L9" s="23"/>
      <c r="M9" s="185" t="str">
        <f>IF(K9="","",IF(L9&gt;0,((K9*2+L9)/3),K9))</f>
        <v/>
      </c>
      <c r="N9" s="182" t="str">
        <f>IF(K9="","",(VLOOKUP((ROUNDDOWN(M9,0)),Notenschlüssel!$A$4:$D$104,2,0)))</f>
        <v/>
      </c>
      <c r="O9" s="183" t="str">
        <f>IF(K9="","",(ROUND(M9*0.2,1)))</f>
        <v/>
      </c>
      <c r="P9" s="171"/>
      <c r="Q9" s="23"/>
      <c r="R9" s="185" t="str">
        <f>IF(P9="","",(IF(Q9&gt;0,(P9*2+Q9)/3,P9)))</f>
        <v/>
      </c>
      <c r="S9" s="181" t="str">
        <f>IF(P9="","",(VLOOKUP((ROUNDDOWN(R9,0)),Notenschlüssel!$A$4:$D$104,2,0)))</f>
        <v/>
      </c>
      <c r="T9" s="183" t="str">
        <f>IF(P9="","",(ROUND(R9*0.3,1)))</f>
        <v/>
      </c>
      <c r="U9" s="186" t="str">
        <f>IF(OR(M9="",R9=""),"",(M9*0.2+R9*0.3)/0.5)</f>
        <v/>
      </c>
      <c r="V9" s="180" t="str">
        <f>IF(U9="","",(VLOOKUP((ROUNDDOWN(U9,0)),Notenschlüssel!$A$4:$D$104,2,0)))</f>
        <v/>
      </c>
      <c r="W9" s="241" t="str">
        <f>IF(U9="","",(ROUND((M9*0.2+R9*0.3),1)))</f>
        <v/>
      </c>
      <c r="X9" s="247"/>
      <c r="Y9" s="23"/>
      <c r="Z9" s="185" t="str">
        <f>IF(X9="","",(IF(Y9&gt;0,(X9*2+Y9)/3,X9)))</f>
        <v/>
      </c>
      <c r="AA9" s="191" t="str">
        <f>IF(X9="","",(VLOOKUP((ROUNDDOWN(Z9,0)),Notenschlüssel!$A$4:$D$104,2,0)))</f>
        <v/>
      </c>
      <c r="AB9" s="248" t="str">
        <f>IF(Z9="","",(ROUND(Z9*0.3,1)))</f>
        <v/>
      </c>
      <c r="AC9" s="250"/>
      <c r="AD9" s="169"/>
      <c r="AE9" s="170"/>
      <c r="AF9" s="190" t="str">
        <f>IF(OR(AC9="",AD9=""),"",(IF(AE9&gt;0,((AC9+AD9)*2+AE9)/3,(AC9+AD9))))</f>
        <v/>
      </c>
      <c r="AG9" s="191" t="str">
        <f>IF(AF9="","",(VLOOKUP((ROUNDDOWN(AF9,0)),Notenschlüssel!$A$4:$D$104,2,0)))</f>
        <v/>
      </c>
      <c r="AH9" s="248" t="str">
        <f>IF(AF9="","",(ROUND(AF9*0.2,1)))</f>
        <v/>
      </c>
      <c r="AI9" s="192"/>
      <c r="AJ9" s="304" t="str">
        <f t="shared" ref="AJ9:AJ72" si="0">IF(OR(W9="",AB9=""),"",(ROUND(IF(AI9="x",(W9+AB9)*1.25,(W9+AB9+AH9)),1)))</f>
        <v/>
      </c>
      <c r="AK9" s="303" t="str">
        <f>IF(AJ9="","",(VLOOKUP(ROUND(AJ9,0),Notenschlüssel!$A$4:$D$104,2,0)))</f>
        <v/>
      </c>
      <c r="AL9" s="3" t="str">
        <f t="shared" ref="AL9:AL72" si="1">IF(AJ9="","",(IF(AI9="x",(IF(OR(V9&gt;=5.5,AA9&gt;=5.5,AK9&gt;=4.5,ROUND(V9,0)&gt;=4.5,ROUND(AA9,0)&gt;=4.5),"D","")),IF(OR(V9&gt;=5.5,AA9&gt;=5.5,AG9&gt;=5.5,(ROUND(V9,0)+ROUND(AA9,0))=10,(ROUND(V9,0)+ROUND(AG9,0))=10,(ROUND(AA9,0)+ROUND(AG9,0))=10,AK9&gt;=4.5),"D"," "))))</f>
        <v/>
      </c>
      <c r="AM9" s="169"/>
      <c r="AN9" s="169"/>
      <c r="AO9" s="169"/>
      <c r="AP9" s="169"/>
      <c r="AQ9" s="305" t="str">
        <f>IF(OR(AM9="",AN9="",AO9="",AP9=""),"",(ROUND(AM9*Gewichtung!$D$16,1)+ROUND(AN9*Gewichtung!$E$16,1)+ROUND(AO9*Gewichtung!$F$16,1)+ROUND(AP9*Gewichtung!$G$16,1)))</f>
        <v/>
      </c>
      <c r="AR9" s="301" t="str">
        <f>IF(AQ9="","",(VLOOKUP(ROUND(AQ9,0),Notenschlüssel!$A$4:$D$104,2,0)))</f>
        <v/>
      </c>
      <c r="AS9" s="4" t="str">
        <f>IF(AQ9="","",(IF(AR9&lt;=4.4," ","D")))</f>
        <v/>
      </c>
      <c r="AT9" s="14" t="str">
        <f t="shared" ref="AT9:AT40" si="2">IF(AJ9="","",IF(OR(AK9&gt;=5,AL9="D"),"?",""))</f>
        <v/>
      </c>
      <c r="AU9" s="98"/>
      <c r="AV9" s="28"/>
      <c r="AW9" s="29"/>
      <c r="AX9" s="312" t="str">
        <f t="shared" ref="AX9:AX40" si="3">IF(U9="","",IF(U9&gt;=92,"sehr gut",IF(U9&gt;=81,"gut",IF(U9&gt;=67,"befriedigend",IF(U9&gt;=50,"ausreichend",IF(U9&gt;=30,"mangelhaft",IF(U9&gt;0,"ungenügend",)))))))</f>
        <v/>
      </c>
      <c r="AY9" s="312" t="str">
        <f t="shared" ref="AY9:AY40" si="4">IF(Z9="","",IF(Z9&gt;=92,"sehr gut",IF(Z9&gt;=81,"gut",IF(Z9&gt;=67,"befriedigend",IF(Z9&gt;=50,"ausreichend",IF(Z9&gt;=30,"mangelhaft",IF(Z9&gt;0,"ungenügend",)))))))</f>
        <v/>
      </c>
      <c r="AZ9" s="312" t="str">
        <f t="shared" ref="AZ9:AZ40" si="5">IF(AF9="","",IF(AF9&gt;=92,"sehr gut",IF(AF9&gt;=81,"gut",IF(AF9&gt;=67,"befriedigend",IF(AF9&gt;=50,"ausreichend",IF(AF9&gt;=30,"mangelhaft",IF(AF9&gt;0,"ungenügend",)))))))</f>
        <v/>
      </c>
      <c r="BA9" s="313" t="str">
        <f>IF(AK9="","",VLOOKUP(AK9,Notenschlüssel!$B$4:$D$104,3,0))</f>
        <v/>
      </c>
      <c r="BB9" s="313" t="str">
        <f>IF(AR9="","",VLOOKUP(AR9,Notenschlüssel!$B$4:$D$104,3,0))</f>
        <v/>
      </c>
    </row>
    <row r="10" spans="1:55">
      <c r="A10" s="343">
        <v>2</v>
      </c>
      <c r="B10" s="18"/>
      <c r="C10" s="18"/>
      <c r="D10" s="339"/>
      <c r="E10" s="340"/>
      <c r="F10" s="340"/>
      <c r="G10" s="340"/>
      <c r="H10" s="340"/>
      <c r="I10" s="341"/>
      <c r="J10" s="342"/>
      <c r="K10" s="34"/>
      <c r="L10" s="23"/>
      <c r="M10" s="185" t="str">
        <f t="shared" ref="M10:M14" si="6">IF(K10="","",IF(L10&gt;0,((K10*2+L10)/3),K10))</f>
        <v/>
      </c>
      <c r="N10" s="182" t="str">
        <f>IF(K10="","",(VLOOKUP((ROUNDDOWN(M10,0)),Notenschlüssel!$A$4:$D$104,2,0)))</f>
        <v/>
      </c>
      <c r="O10" s="183" t="str">
        <f t="shared" ref="O10:O14" si="7">IF(K10="","",(ROUND(M10*0.2,1)))</f>
        <v/>
      </c>
      <c r="P10" s="171"/>
      <c r="Q10" s="23"/>
      <c r="R10" s="185" t="str">
        <f t="shared" ref="R10:R73" si="8">IF(P10="","",(IF(Q10&gt;0,(P10*2+Q10)/3,P10)))</f>
        <v/>
      </c>
      <c r="S10" s="181" t="str">
        <f>IF(P10="","",(VLOOKUP((ROUNDDOWN(R10,0)),Notenschlüssel!$A$4:$D$104,2,0)))</f>
        <v/>
      </c>
      <c r="T10" s="183" t="str">
        <f t="shared" ref="T10:T73" si="9">IF(P10="","",(ROUND(R10*0.3,1)))</f>
        <v/>
      </c>
      <c r="U10" s="186" t="str">
        <f t="shared" ref="U10:U73" si="10">IF(OR(M10="",R10=""),"",(M10*0.2+R10*0.3)/0.5)</f>
        <v/>
      </c>
      <c r="V10" s="180" t="str">
        <f>IF(U10="","",(VLOOKUP((ROUNDDOWN(U10,0)),Notenschlüssel!$A$4:$D$104,2,0)))</f>
        <v/>
      </c>
      <c r="W10" s="241" t="str">
        <f t="shared" ref="W10:W73" si="11">IF(U10="","",(ROUND((M10*0.2+R10*0.3),1)))</f>
        <v/>
      </c>
      <c r="X10" s="247"/>
      <c r="Y10" s="23"/>
      <c r="Z10" s="185" t="str">
        <f t="shared" ref="Z10:Z73" si="12">IF(X10="","",(IF(Y10&gt;0,(X10*2+Y10)/3,X10)))</f>
        <v/>
      </c>
      <c r="AA10" s="191" t="str">
        <f>IF(X10="","",(VLOOKUP((ROUNDDOWN(Z10,0)),Notenschlüssel!$A$4:$D$104,2,0)))</f>
        <v/>
      </c>
      <c r="AB10" s="248" t="str">
        <f t="shared" ref="AB10:AB73" si="13">IF(Z10="","",(ROUND(Z10*0.3,1)))</f>
        <v/>
      </c>
      <c r="AC10" s="250"/>
      <c r="AD10" s="27"/>
      <c r="AE10" s="23"/>
      <c r="AF10" s="190" t="str">
        <f t="shared" ref="AF10:AF73" si="14">IF(OR(AC10="",AD10=""),"",(IF(AE10&gt;0,((AC10+AD10)*2+AE10)/3,(AC10+AD10))))</f>
        <v/>
      </c>
      <c r="AG10" s="191" t="str">
        <f>IF(AF10="","",(VLOOKUP((ROUNDDOWN(AF10,0)),Notenschlüssel!$A$4:$D$104,2,0)))</f>
        <v/>
      </c>
      <c r="AH10" s="248" t="str">
        <f t="shared" ref="AH10:AH73" si="15">IF(AF10="","",(ROUND(AF10*0.2,1)))</f>
        <v/>
      </c>
      <c r="AI10" s="25"/>
      <c r="AJ10" s="304" t="str">
        <f t="shared" si="0"/>
        <v/>
      </c>
      <c r="AK10" s="303" t="str">
        <f>IF(AJ10="","",(VLOOKUP(ROUND(AJ10,0),Notenschlüssel!$A$4:$D$104,2,0)))</f>
        <v/>
      </c>
      <c r="AL10" s="3" t="str">
        <f t="shared" si="1"/>
        <v/>
      </c>
      <c r="AM10" s="27"/>
      <c r="AN10" s="27"/>
      <c r="AO10" s="27"/>
      <c r="AP10" s="27"/>
      <c r="AQ10" s="305" t="str">
        <f>IF(OR(AM10="",AN10="",AO10="",AP10=""),"",(ROUND(AM10*Gewichtung!$D$16,1)+ROUND(AN10*Gewichtung!$E$16,1)+ROUND(AO10*Gewichtung!$F$16,1)+ROUND(AP10*Gewichtung!$G$16,1)))</f>
        <v/>
      </c>
      <c r="AR10" s="301" t="str">
        <f>IF(AQ10="","",(VLOOKUP(ROUND(AQ10,0),Notenschlüssel!$A$4:$D$104,2,0)))</f>
        <v/>
      </c>
      <c r="AS10" s="4" t="str">
        <f t="shared" ref="AS10:AS73" si="16">IF(AQ10="","",(IF(AR10&lt;=4.4," ","D")))</f>
        <v/>
      </c>
      <c r="AT10" s="14" t="str">
        <f t="shared" si="2"/>
        <v/>
      </c>
      <c r="AU10" s="98"/>
      <c r="AV10" s="28"/>
      <c r="AW10" s="29"/>
      <c r="AX10" s="263" t="str">
        <f t="shared" si="3"/>
        <v/>
      </c>
      <c r="AY10" s="263" t="str">
        <f t="shared" si="4"/>
        <v/>
      </c>
      <c r="AZ10" s="263" t="str">
        <f t="shared" si="5"/>
        <v/>
      </c>
      <c r="BA10" s="265" t="str">
        <f>IF(AK10="","",VLOOKUP(AK10,Notenschlüssel!$B$4:$D$104,3,0))</f>
        <v/>
      </c>
      <c r="BB10" s="265" t="str">
        <f>IF(AR10="","",VLOOKUP(AR10,Notenschlüssel!$B$4:$D$104,3,0))</f>
        <v/>
      </c>
      <c r="BC10" s="310"/>
    </row>
    <row r="11" spans="1:55">
      <c r="A11" s="338">
        <v>3</v>
      </c>
      <c r="B11" s="18"/>
      <c r="C11" s="18"/>
      <c r="D11" s="339"/>
      <c r="E11" s="340"/>
      <c r="F11" s="340"/>
      <c r="G11" s="340"/>
      <c r="H11" s="340"/>
      <c r="I11" s="341"/>
      <c r="J11" s="342"/>
      <c r="K11" s="34"/>
      <c r="L11" s="23"/>
      <c r="M11" s="185" t="str">
        <f t="shared" si="6"/>
        <v/>
      </c>
      <c r="N11" s="182" t="str">
        <f>IF(K11="","",(VLOOKUP((ROUNDDOWN(M11,0)),Notenschlüssel!$A$4:$D$104,2,0)))</f>
        <v/>
      </c>
      <c r="O11" s="183" t="str">
        <f t="shared" si="7"/>
        <v/>
      </c>
      <c r="P11" s="171"/>
      <c r="Q11" s="23"/>
      <c r="R11" s="185" t="str">
        <f t="shared" si="8"/>
        <v/>
      </c>
      <c r="S11" s="181" t="str">
        <f>IF(P11="","",(VLOOKUP((ROUNDDOWN(R11,0)),Notenschlüssel!$A$4:$D$104,2,0)))</f>
        <v/>
      </c>
      <c r="T11" s="183" t="str">
        <f t="shared" si="9"/>
        <v/>
      </c>
      <c r="U11" s="186" t="str">
        <f t="shared" si="10"/>
        <v/>
      </c>
      <c r="V11" s="180" t="str">
        <f>IF(U11="","",(VLOOKUP((ROUNDDOWN(U11,0)),Notenschlüssel!$A$4:$D$104,2,0)))</f>
        <v/>
      </c>
      <c r="W11" s="241" t="str">
        <f t="shared" si="11"/>
        <v/>
      </c>
      <c r="X11" s="247"/>
      <c r="Y11" s="23"/>
      <c r="Z11" s="185" t="str">
        <f t="shared" si="12"/>
        <v/>
      </c>
      <c r="AA11" s="191" t="str">
        <f>IF(X11="","",(VLOOKUP((ROUNDDOWN(Z11,0)),Notenschlüssel!$A$4:$D$104,2,0)))</f>
        <v/>
      </c>
      <c r="AB11" s="248" t="str">
        <f t="shared" si="13"/>
        <v/>
      </c>
      <c r="AC11" s="250"/>
      <c r="AD11" s="27"/>
      <c r="AE11" s="23"/>
      <c r="AF11" s="190" t="str">
        <f t="shared" si="14"/>
        <v/>
      </c>
      <c r="AG11" s="191" t="str">
        <f>IF(AF11="","",(VLOOKUP((ROUNDDOWN(AF11,0)),Notenschlüssel!$A$4:$D$104,2,0)))</f>
        <v/>
      </c>
      <c r="AH11" s="248" t="str">
        <f t="shared" si="15"/>
        <v/>
      </c>
      <c r="AI11" s="25"/>
      <c r="AJ11" s="304" t="str">
        <f t="shared" si="0"/>
        <v/>
      </c>
      <c r="AK11" s="303" t="str">
        <f>IF(AJ11="","",(VLOOKUP(ROUND(AJ11,0),Notenschlüssel!$A$4:$D$104,2,0)))</f>
        <v/>
      </c>
      <c r="AL11" s="3" t="str">
        <f t="shared" si="1"/>
        <v/>
      </c>
      <c r="AM11" s="27"/>
      <c r="AN11" s="27"/>
      <c r="AO11" s="27"/>
      <c r="AP11" s="27"/>
      <c r="AQ11" s="305" t="str">
        <f>IF(OR(AM11="",AN11="",AO11="",AP11=""),"",(ROUND(AM11*Gewichtung!$D$16,1)+ROUND(AN11*Gewichtung!$E$16,1)+ROUND(AO11*Gewichtung!$F$16,1)+ROUND(AP11*Gewichtung!$G$16,1)))</f>
        <v/>
      </c>
      <c r="AR11" s="301" t="str">
        <f>IF(AQ11="","",(VLOOKUP(ROUND(AQ11,0),Notenschlüssel!$A$4:$D$104,2,0)))</f>
        <v/>
      </c>
      <c r="AS11" s="4" t="str">
        <f t="shared" si="16"/>
        <v/>
      </c>
      <c r="AT11" s="14" t="str">
        <f t="shared" si="2"/>
        <v/>
      </c>
      <c r="AU11" s="132"/>
      <c r="AV11" s="133"/>
      <c r="AW11" s="29"/>
      <c r="AX11" s="263" t="str">
        <f t="shared" si="3"/>
        <v/>
      </c>
      <c r="AY11" s="263" t="str">
        <f t="shared" si="4"/>
        <v/>
      </c>
      <c r="AZ11" s="263" t="str">
        <f t="shared" si="5"/>
        <v/>
      </c>
      <c r="BA11" s="265" t="str">
        <f>IF(AK11="","",VLOOKUP(AK11,Notenschlüssel!$B$4:$D$104,3,0))</f>
        <v/>
      </c>
      <c r="BB11" s="265" t="str">
        <f>IF(AR11="","",VLOOKUP(AR11,Notenschlüssel!$B$4:$D$104,3,0))</f>
        <v/>
      </c>
    </row>
    <row r="12" spans="1:55">
      <c r="A12" s="348"/>
      <c r="B12" s="21"/>
      <c r="C12" s="21"/>
      <c r="D12" s="344"/>
      <c r="E12" s="21"/>
      <c r="F12" s="345"/>
      <c r="G12" s="21"/>
      <c r="H12" s="346"/>
      <c r="I12" s="48"/>
      <c r="J12" s="347"/>
      <c r="K12" s="34"/>
      <c r="L12" s="23"/>
      <c r="M12" s="185" t="str">
        <f t="shared" si="6"/>
        <v/>
      </c>
      <c r="N12" s="182" t="str">
        <f>IF(K12="","",(VLOOKUP((ROUNDDOWN(M12,0)),Notenschlüssel!$A$4:$D$104,2,0)))</f>
        <v/>
      </c>
      <c r="O12" s="183" t="str">
        <f t="shared" si="7"/>
        <v/>
      </c>
      <c r="P12" s="171"/>
      <c r="Q12" s="23"/>
      <c r="R12" s="185" t="str">
        <f t="shared" si="8"/>
        <v/>
      </c>
      <c r="S12" s="181" t="str">
        <f>IF(P12="","",(VLOOKUP((ROUNDDOWN(R12,0)),Notenschlüssel!$A$4:$D$104,2,0)))</f>
        <v/>
      </c>
      <c r="T12" s="183" t="str">
        <f t="shared" si="9"/>
        <v/>
      </c>
      <c r="U12" s="186" t="str">
        <f t="shared" si="10"/>
        <v/>
      </c>
      <c r="V12" s="180" t="str">
        <f>IF(U12="","",(VLOOKUP((ROUNDDOWN(U12,0)),Notenschlüssel!$A$4:$D$104,2,0)))</f>
        <v/>
      </c>
      <c r="W12" s="241" t="str">
        <f t="shared" si="11"/>
        <v/>
      </c>
      <c r="X12" s="247"/>
      <c r="Y12" s="23"/>
      <c r="Z12" s="185" t="str">
        <f t="shared" si="12"/>
        <v/>
      </c>
      <c r="AA12" s="191" t="str">
        <f>IF(X12="","",(VLOOKUP((ROUNDDOWN(Z12,0)),Notenschlüssel!$A$4:$D$104,2,0)))</f>
        <v/>
      </c>
      <c r="AB12" s="248" t="str">
        <f t="shared" si="13"/>
        <v/>
      </c>
      <c r="AC12" s="250"/>
      <c r="AD12" s="27"/>
      <c r="AE12" s="23"/>
      <c r="AF12" s="190" t="str">
        <f t="shared" si="14"/>
        <v/>
      </c>
      <c r="AG12" s="191" t="str">
        <f>IF(AF12="","",(VLOOKUP((ROUNDDOWN(AF12,0)),Notenschlüssel!$A$4:$D$104,2,0)))</f>
        <v/>
      </c>
      <c r="AH12" s="248" t="str">
        <f t="shared" si="15"/>
        <v/>
      </c>
      <c r="AI12" s="25"/>
      <c r="AJ12" s="304" t="str">
        <f t="shared" si="0"/>
        <v/>
      </c>
      <c r="AK12" s="303" t="str">
        <f>IF(AJ12="","",(VLOOKUP(ROUND(AJ12,0),Notenschlüssel!$A$4:$D$104,2,0)))</f>
        <v/>
      </c>
      <c r="AL12" s="3" t="str">
        <f t="shared" si="1"/>
        <v/>
      </c>
      <c r="AM12" s="27"/>
      <c r="AN12" s="27"/>
      <c r="AO12" s="27"/>
      <c r="AP12" s="27"/>
      <c r="AQ12" s="305" t="str">
        <f>IF(OR(AM12="",AN12="",AO12="",AP12=""),"",(ROUND(AM12*Gewichtung!$D$16,1)+ROUND(AN12*Gewichtung!$E$16,1)+ROUND(AO12*Gewichtung!$F$16,1)+ROUND(AP12*Gewichtung!$G$16,1)))</f>
        <v/>
      </c>
      <c r="AR12" s="301" t="str">
        <f>IF(AQ12="","",(VLOOKUP(ROUND(AQ12,0),Notenschlüssel!$A$4:$D$104,2,0)))</f>
        <v/>
      </c>
      <c r="AS12" s="4" t="str">
        <f t="shared" si="16"/>
        <v/>
      </c>
      <c r="AT12" s="14" t="str">
        <f t="shared" si="2"/>
        <v/>
      </c>
      <c r="AU12" s="98"/>
      <c r="AV12" s="28"/>
      <c r="AW12" s="29"/>
      <c r="AX12" s="263" t="str">
        <f t="shared" si="3"/>
        <v/>
      </c>
      <c r="AY12" s="263" t="str">
        <f t="shared" si="4"/>
        <v/>
      </c>
      <c r="AZ12" s="263" t="str">
        <f t="shared" si="5"/>
        <v/>
      </c>
      <c r="BA12" s="265" t="str">
        <f>IF(AK12="","",VLOOKUP(AK12,Notenschlüssel!$B$4:$D$104,3,0))</f>
        <v/>
      </c>
      <c r="BB12" s="265" t="str">
        <f>IF(AR12="","",VLOOKUP(AR12,Notenschlüssel!$B$4:$D$104,3,0))</f>
        <v/>
      </c>
    </row>
    <row r="13" spans="1:55">
      <c r="A13" s="348"/>
      <c r="B13" s="21"/>
      <c r="C13" s="21"/>
      <c r="D13" s="344"/>
      <c r="E13" s="21"/>
      <c r="F13" s="345"/>
      <c r="G13" s="21"/>
      <c r="H13" s="346"/>
      <c r="I13" s="48"/>
      <c r="J13" s="347"/>
      <c r="K13" s="34"/>
      <c r="L13" s="23"/>
      <c r="M13" s="185" t="str">
        <f t="shared" si="6"/>
        <v/>
      </c>
      <c r="N13" s="182" t="str">
        <f>IF(K13="","",(VLOOKUP((ROUNDDOWN(M13,0)),Notenschlüssel!$A$4:$D$104,2,0)))</f>
        <v/>
      </c>
      <c r="O13" s="183" t="str">
        <f t="shared" si="7"/>
        <v/>
      </c>
      <c r="P13" s="171"/>
      <c r="Q13" s="23"/>
      <c r="R13" s="185" t="str">
        <f t="shared" si="8"/>
        <v/>
      </c>
      <c r="S13" s="181" t="str">
        <f>IF(P13="","",(VLOOKUP((ROUNDDOWN(R13,0)),Notenschlüssel!$A$4:$D$104,2,0)))</f>
        <v/>
      </c>
      <c r="T13" s="183" t="str">
        <f t="shared" si="9"/>
        <v/>
      </c>
      <c r="U13" s="186" t="str">
        <f t="shared" si="10"/>
        <v/>
      </c>
      <c r="V13" s="180" t="str">
        <f>IF(U13="","",(VLOOKUP((ROUNDDOWN(U13,0)),Notenschlüssel!$A$4:$D$104,2,0)))</f>
        <v/>
      </c>
      <c r="W13" s="241" t="str">
        <f t="shared" si="11"/>
        <v/>
      </c>
      <c r="X13" s="247"/>
      <c r="Y13" s="23"/>
      <c r="Z13" s="185" t="str">
        <f t="shared" si="12"/>
        <v/>
      </c>
      <c r="AA13" s="191" t="str">
        <f>IF(X13="","",(VLOOKUP((ROUNDDOWN(Z13,0)),Notenschlüssel!$A$4:$D$104,2,0)))</f>
        <v/>
      </c>
      <c r="AB13" s="248" t="str">
        <f t="shared" si="13"/>
        <v/>
      </c>
      <c r="AC13" s="250"/>
      <c r="AD13" s="27"/>
      <c r="AE13" s="23"/>
      <c r="AF13" s="190" t="str">
        <f t="shared" si="14"/>
        <v/>
      </c>
      <c r="AG13" s="191" t="str">
        <f>IF(AF13="","",(VLOOKUP((ROUNDDOWN(AF13,0)),Notenschlüssel!$A$4:$D$104,2,0)))</f>
        <v/>
      </c>
      <c r="AH13" s="248" t="str">
        <f t="shared" si="15"/>
        <v/>
      </c>
      <c r="AI13" s="25"/>
      <c r="AJ13" s="304" t="str">
        <f t="shared" si="0"/>
        <v/>
      </c>
      <c r="AK13" s="303" t="str">
        <f>IF(AJ13="","",(VLOOKUP(ROUND(AJ13,0),Notenschlüssel!$A$4:$D$104,2,0)))</f>
        <v/>
      </c>
      <c r="AL13" s="3" t="str">
        <f t="shared" si="1"/>
        <v/>
      </c>
      <c r="AM13" s="27"/>
      <c r="AN13" s="27"/>
      <c r="AO13" s="27"/>
      <c r="AP13" s="27"/>
      <c r="AQ13" s="305" t="str">
        <f>IF(OR(AM13="",AN13="",AO13="",AP13=""),"",(ROUND(AM13*Gewichtung!$D$16,1)+ROUND(AN13*Gewichtung!$E$16,1)+ROUND(AO13*Gewichtung!$F$16,1)+ROUND(AP13*Gewichtung!$G$16,1)))</f>
        <v/>
      </c>
      <c r="AR13" s="301" t="str">
        <f>IF(AQ13="","",(VLOOKUP(ROUND(AQ13,0),Notenschlüssel!$A$4:$D$104,2,0)))</f>
        <v/>
      </c>
      <c r="AS13" s="4" t="str">
        <f t="shared" si="16"/>
        <v/>
      </c>
      <c r="AT13" s="14" t="str">
        <f t="shared" si="2"/>
        <v/>
      </c>
      <c r="AU13" s="98"/>
      <c r="AV13" s="28"/>
      <c r="AW13" s="29"/>
      <c r="AX13" s="263" t="str">
        <f t="shared" si="3"/>
        <v/>
      </c>
      <c r="AY13" s="263" t="str">
        <f t="shared" si="4"/>
        <v/>
      </c>
      <c r="AZ13" s="263" t="str">
        <f t="shared" si="5"/>
        <v/>
      </c>
      <c r="BA13" s="265" t="str">
        <f>IF(AK13="","",VLOOKUP(AK13,Notenschlüssel!$B$4:$D$104,3,0))</f>
        <v/>
      </c>
      <c r="BB13" s="265" t="str">
        <f>IF(AR13="","",VLOOKUP(AR13,Notenschlüssel!$B$4:$D$104,3,0))</f>
        <v/>
      </c>
    </row>
    <row r="14" spans="1:55">
      <c r="A14" s="348"/>
      <c r="B14" s="21"/>
      <c r="C14" s="21"/>
      <c r="D14" s="344"/>
      <c r="E14" s="21"/>
      <c r="F14" s="345"/>
      <c r="G14" s="21"/>
      <c r="H14" s="346"/>
      <c r="I14" s="48"/>
      <c r="J14" s="347"/>
      <c r="K14" s="34"/>
      <c r="L14" s="23"/>
      <c r="M14" s="185" t="str">
        <f t="shared" si="6"/>
        <v/>
      </c>
      <c r="N14" s="182" t="str">
        <f>IF(K14="","",(VLOOKUP((ROUNDDOWN(M14,0)),Notenschlüssel!$A$4:$D$104,2,0)))</f>
        <v/>
      </c>
      <c r="O14" s="183" t="str">
        <f t="shared" si="7"/>
        <v/>
      </c>
      <c r="P14" s="171"/>
      <c r="Q14" s="23"/>
      <c r="R14" s="185" t="str">
        <f t="shared" si="8"/>
        <v/>
      </c>
      <c r="S14" s="181" t="str">
        <f>IF(P14="","",(VLOOKUP((ROUNDDOWN(R14,0)),Notenschlüssel!$A$4:$D$104,2,0)))</f>
        <v/>
      </c>
      <c r="T14" s="183" t="str">
        <f t="shared" si="9"/>
        <v/>
      </c>
      <c r="U14" s="186" t="str">
        <f t="shared" si="10"/>
        <v/>
      </c>
      <c r="V14" s="180" t="str">
        <f>IF(U14="","",(VLOOKUP((ROUNDDOWN(U14,0)),Notenschlüssel!$A$4:$D$104,2,0)))</f>
        <v/>
      </c>
      <c r="W14" s="241" t="str">
        <f t="shared" si="11"/>
        <v/>
      </c>
      <c r="X14" s="247"/>
      <c r="Y14" s="23"/>
      <c r="Z14" s="185" t="str">
        <f t="shared" si="12"/>
        <v/>
      </c>
      <c r="AA14" s="180" t="str">
        <f>IF(X14="","",(VLOOKUP((ROUNDDOWN(Z14,0)),Notenschlüssel!$A$4:$D$104,2,0)))</f>
        <v/>
      </c>
      <c r="AB14" s="241" t="str">
        <f t="shared" si="13"/>
        <v/>
      </c>
      <c r="AC14" s="250"/>
      <c r="AD14" s="27"/>
      <c r="AE14" s="23"/>
      <c r="AF14" s="185" t="str">
        <f t="shared" si="14"/>
        <v/>
      </c>
      <c r="AG14" s="180" t="str">
        <f>IF(AF14="","",(VLOOKUP((ROUNDDOWN(AF14,0)),Notenschlüssel!$A$4:$D$104,2,0)))</f>
        <v/>
      </c>
      <c r="AH14" s="241" t="str">
        <f t="shared" si="15"/>
        <v/>
      </c>
      <c r="AI14" s="25"/>
      <c r="AJ14" s="304" t="str">
        <f t="shared" si="0"/>
        <v/>
      </c>
      <c r="AK14" s="303" t="str">
        <f>IF(AJ14="","",(VLOOKUP(ROUND(AJ14,0),Notenschlüssel!$A$4:$D$104,2,0)))</f>
        <v/>
      </c>
      <c r="AL14" s="3" t="str">
        <f t="shared" si="1"/>
        <v/>
      </c>
      <c r="AM14" s="27"/>
      <c r="AN14" s="27"/>
      <c r="AO14" s="27"/>
      <c r="AP14" s="27"/>
      <c r="AQ14" s="305" t="str">
        <f>IF(OR(AM14="",AN14="",AO14="",AP14=""),"",(ROUND(AM14*Gewichtung!$D$16,1)+ROUND(AN14*Gewichtung!$E$16,1)+ROUND(AO14*Gewichtung!$F$16,1)+ROUND(AP14*Gewichtung!$G$16,1)))</f>
        <v/>
      </c>
      <c r="AR14" s="301" t="str">
        <f>IF(AQ14="","",(VLOOKUP(ROUND(AQ14,0),Notenschlüssel!$A$4:$D$104,2,0)))</f>
        <v/>
      </c>
      <c r="AS14" s="4" t="str">
        <f t="shared" si="16"/>
        <v/>
      </c>
      <c r="AT14" s="14" t="str">
        <f t="shared" si="2"/>
        <v/>
      </c>
      <c r="AU14" s="98"/>
      <c r="AV14" s="28"/>
      <c r="AW14" s="29"/>
      <c r="AX14" s="263" t="str">
        <f t="shared" si="3"/>
        <v/>
      </c>
      <c r="AY14" s="263" t="str">
        <f t="shared" si="4"/>
        <v/>
      </c>
      <c r="AZ14" s="263" t="str">
        <f t="shared" si="5"/>
        <v/>
      </c>
      <c r="BA14" s="265" t="str">
        <f>IF(AK14="","",VLOOKUP(AK14,Notenschlüssel!$B$4:$D$104,3,0))</f>
        <v/>
      </c>
      <c r="BB14" s="265" t="str">
        <f>IF(AR14="","",VLOOKUP(AR14,Notenschlüssel!$B$4:$D$104,3,0))</f>
        <v/>
      </c>
    </row>
    <row r="15" spans="1:55">
      <c r="A15" s="348"/>
      <c r="B15" s="21"/>
      <c r="C15" s="21"/>
      <c r="D15" s="344"/>
      <c r="E15" s="21"/>
      <c r="F15" s="345"/>
      <c r="G15" s="21"/>
      <c r="H15" s="346"/>
      <c r="I15" s="48"/>
      <c r="J15" s="347"/>
      <c r="K15" s="34"/>
      <c r="L15" s="23"/>
      <c r="M15" s="185" t="str">
        <f t="shared" ref="M15:M78" si="17">IF(K15="","",IF(L15&gt;0,((K15*2+L15)/3),K15))</f>
        <v/>
      </c>
      <c r="N15" s="182" t="str">
        <f>IF(K15="","",(VLOOKUP((ROUNDDOWN(M15,0)),Notenschlüssel!$A$4:$D$104,2,0)))</f>
        <v/>
      </c>
      <c r="O15" s="183" t="str">
        <f t="shared" ref="O15:O78" si="18">IF(K15="","",(ROUND(M15*0.2,1)))</f>
        <v/>
      </c>
      <c r="P15" s="27"/>
      <c r="Q15" s="23"/>
      <c r="R15" s="185" t="str">
        <f t="shared" si="8"/>
        <v/>
      </c>
      <c r="S15" s="181" t="str">
        <f>IF(P15="","",(VLOOKUP((ROUNDDOWN(R15,0)),Notenschlüssel!$A$4:$D$104,2,0)))</f>
        <v/>
      </c>
      <c r="T15" s="183" t="str">
        <f t="shared" si="9"/>
        <v/>
      </c>
      <c r="U15" s="186" t="str">
        <f t="shared" si="10"/>
        <v/>
      </c>
      <c r="V15" s="180" t="str">
        <f>IF(U15="","",(VLOOKUP((ROUNDDOWN(U15,0)),Notenschlüssel!$A$4:$D$104,2,0)))</f>
        <v/>
      </c>
      <c r="W15" s="241" t="str">
        <f t="shared" si="11"/>
        <v/>
      </c>
      <c r="X15" s="27"/>
      <c r="Y15" s="23"/>
      <c r="Z15" s="185" t="str">
        <f t="shared" si="12"/>
        <v/>
      </c>
      <c r="AA15" s="180" t="str">
        <f>IF(X15="","",(VLOOKUP((ROUNDDOWN(Z15,0)),Notenschlüssel!$A$4:$D$104,2,0)))</f>
        <v/>
      </c>
      <c r="AB15" s="241" t="str">
        <f t="shared" si="13"/>
        <v/>
      </c>
      <c r="AC15" s="250"/>
      <c r="AD15" s="27"/>
      <c r="AE15" s="23"/>
      <c r="AF15" s="185" t="str">
        <f t="shared" si="14"/>
        <v/>
      </c>
      <c r="AG15" s="180" t="str">
        <f>IF(AF15="","",(VLOOKUP((ROUNDDOWN(AF15,0)),Notenschlüssel!$A$4:$D$104,2,0)))</f>
        <v/>
      </c>
      <c r="AH15" s="241" t="str">
        <f t="shared" si="15"/>
        <v/>
      </c>
      <c r="AI15" s="25"/>
      <c r="AJ15" s="304" t="str">
        <f t="shared" si="0"/>
        <v/>
      </c>
      <c r="AK15" s="303" t="str">
        <f>IF(AJ15="","",(VLOOKUP(ROUND(AJ15,0),Notenschlüssel!$A$4:$D$104,2,0)))</f>
        <v/>
      </c>
      <c r="AL15" s="3" t="str">
        <f t="shared" si="1"/>
        <v/>
      </c>
      <c r="AM15" s="27"/>
      <c r="AN15" s="27"/>
      <c r="AO15" s="27"/>
      <c r="AP15" s="27"/>
      <c r="AQ15" s="305" t="str">
        <f>IF(OR(AM15="",AN15="",AO15="",AP15=""),"",(ROUND(AM15*Gewichtung!$D$16,1)+ROUND(AN15*Gewichtung!$E$16,1)+ROUND(AO15*Gewichtung!$F$16,1)+ROUND(AP15*Gewichtung!$G$16,1)))</f>
        <v/>
      </c>
      <c r="AR15" s="301" t="str">
        <f>IF(AQ15="","",(VLOOKUP(ROUND(AQ15,0),Notenschlüssel!$A$4:$D$104,2,0)))</f>
        <v/>
      </c>
      <c r="AS15" s="4" t="str">
        <f t="shared" si="16"/>
        <v/>
      </c>
      <c r="AT15" s="14" t="str">
        <f t="shared" si="2"/>
        <v/>
      </c>
      <c r="AU15" s="98"/>
      <c r="AV15" s="28"/>
      <c r="AW15" s="29"/>
      <c r="AX15" s="263" t="str">
        <f t="shared" si="3"/>
        <v/>
      </c>
      <c r="AY15" s="263" t="str">
        <f t="shared" si="4"/>
        <v/>
      </c>
      <c r="AZ15" s="263" t="str">
        <f t="shared" si="5"/>
        <v/>
      </c>
      <c r="BA15" s="265" t="str">
        <f>IF(AK15="","",VLOOKUP(AK15,Notenschlüssel!$B$4:$D$104,3,0))</f>
        <v/>
      </c>
      <c r="BB15" s="265" t="str">
        <f>IF(AR15="","",VLOOKUP(AR15,Notenschlüssel!$B$4:$D$104,3,0))</f>
        <v/>
      </c>
    </row>
    <row r="16" spans="1:55">
      <c r="A16" s="348"/>
      <c r="B16" s="21"/>
      <c r="C16" s="21"/>
      <c r="D16" s="344"/>
      <c r="E16" s="21"/>
      <c r="F16" s="345"/>
      <c r="G16" s="21"/>
      <c r="H16" s="346"/>
      <c r="I16" s="48"/>
      <c r="J16" s="347"/>
      <c r="K16" s="34"/>
      <c r="L16" s="23"/>
      <c r="M16" s="185" t="str">
        <f t="shared" si="17"/>
        <v/>
      </c>
      <c r="N16" s="182" t="str">
        <f>IF(K16="","",(VLOOKUP((ROUNDDOWN(M16,0)),Notenschlüssel!$A$4:$D$104,2,0)))</f>
        <v/>
      </c>
      <c r="O16" s="183" t="str">
        <f t="shared" si="18"/>
        <v/>
      </c>
      <c r="P16" s="27"/>
      <c r="Q16" s="23"/>
      <c r="R16" s="185" t="str">
        <f t="shared" si="8"/>
        <v/>
      </c>
      <c r="S16" s="181" t="str">
        <f>IF(P16="","",(VLOOKUP((ROUNDDOWN(R16,0)),Notenschlüssel!$A$4:$D$104,2,0)))</f>
        <v/>
      </c>
      <c r="T16" s="183" t="str">
        <f t="shared" si="9"/>
        <v/>
      </c>
      <c r="U16" s="186" t="str">
        <f t="shared" si="10"/>
        <v/>
      </c>
      <c r="V16" s="180" t="str">
        <f>IF(U16="","",(VLOOKUP((ROUNDDOWN(U16,0)),Notenschlüssel!$A$4:$D$104,2,0)))</f>
        <v/>
      </c>
      <c r="W16" s="241" t="str">
        <f t="shared" si="11"/>
        <v/>
      </c>
      <c r="X16" s="27"/>
      <c r="Y16" s="23"/>
      <c r="Z16" s="185" t="str">
        <f t="shared" si="12"/>
        <v/>
      </c>
      <c r="AA16" s="180" t="str">
        <f>IF(X16="","",(VLOOKUP((ROUNDDOWN(Z16,0)),Notenschlüssel!$A$4:$D$104,2,0)))</f>
        <v/>
      </c>
      <c r="AB16" s="241" t="str">
        <f t="shared" si="13"/>
        <v/>
      </c>
      <c r="AC16" s="250"/>
      <c r="AD16" s="27"/>
      <c r="AE16" s="23"/>
      <c r="AF16" s="185" t="str">
        <f t="shared" si="14"/>
        <v/>
      </c>
      <c r="AG16" s="180" t="str">
        <f>IF(AF16="","",(VLOOKUP((ROUNDDOWN(AF16,0)),Notenschlüssel!$A$4:$D$104,2,0)))</f>
        <v/>
      </c>
      <c r="AH16" s="241" t="str">
        <f t="shared" si="15"/>
        <v/>
      </c>
      <c r="AI16" s="25"/>
      <c r="AJ16" s="304" t="str">
        <f t="shared" si="0"/>
        <v/>
      </c>
      <c r="AK16" s="303" t="str">
        <f>IF(AJ16="","",(VLOOKUP(ROUND(AJ16,0),Notenschlüssel!$A$4:$D$104,2,0)))</f>
        <v/>
      </c>
      <c r="AL16" s="3" t="str">
        <f t="shared" si="1"/>
        <v/>
      </c>
      <c r="AM16" s="27"/>
      <c r="AN16" s="27"/>
      <c r="AO16" s="27"/>
      <c r="AP16" s="27"/>
      <c r="AQ16" s="305" t="str">
        <f>IF(OR(AM16="",AN16="",AO16="",AP16=""),"",(ROUND(AM16*Gewichtung!$D$16,1)+ROUND(AN16*Gewichtung!$E$16,1)+ROUND(AO16*Gewichtung!$F$16,1)+ROUND(AP16*Gewichtung!$G$16,1)))</f>
        <v/>
      </c>
      <c r="AR16" s="301" t="str">
        <f>IF(AQ16="","",(VLOOKUP(ROUND(AQ16,0),Notenschlüssel!$A$4:$D$104,2,0)))</f>
        <v/>
      </c>
      <c r="AS16" s="4" t="str">
        <f t="shared" si="16"/>
        <v/>
      </c>
      <c r="AT16" s="14" t="str">
        <f t="shared" si="2"/>
        <v/>
      </c>
      <c r="AU16" s="98"/>
      <c r="AV16" s="28"/>
      <c r="AW16" s="29"/>
      <c r="AX16" s="263" t="str">
        <f t="shared" si="3"/>
        <v/>
      </c>
      <c r="AY16" s="263" t="str">
        <f t="shared" si="4"/>
        <v/>
      </c>
      <c r="AZ16" s="263" t="str">
        <f t="shared" si="5"/>
        <v/>
      </c>
      <c r="BA16" s="265" t="str">
        <f>IF(AK16="","",VLOOKUP(AK16,Notenschlüssel!$B$4:$D$104,3,0))</f>
        <v/>
      </c>
      <c r="BB16" s="265" t="str">
        <f>IF(AR16="","",VLOOKUP(AR16,Notenschlüssel!$B$4:$D$104,3,0))</f>
        <v/>
      </c>
    </row>
    <row r="17" spans="1:54">
      <c r="A17" s="348"/>
      <c r="B17" s="21"/>
      <c r="C17" s="21"/>
      <c r="D17" s="344"/>
      <c r="E17" s="21"/>
      <c r="F17" s="345"/>
      <c r="G17" s="21"/>
      <c r="H17" s="346"/>
      <c r="I17" s="48"/>
      <c r="J17" s="347"/>
      <c r="K17" s="34"/>
      <c r="L17" s="23"/>
      <c r="M17" s="185" t="str">
        <f t="shared" si="17"/>
        <v/>
      </c>
      <c r="N17" s="182" t="str">
        <f>IF(K17="","",(VLOOKUP((ROUNDDOWN(M17,0)),Notenschlüssel!$A$4:$D$104,2,0)))</f>
        <v/>
      </c>
      <c r="O17" s="183" t="str">
        <f t="shared" si="18"/>
        <v/>
      </c>
      <c r="P17" s="27"/>
      <c r="Q17" s="23"/>
      <c r="R17" s="185" t="str">
        <f t="shared" si="8"/>
        <v/>
      </c>
      <c r="S17" s="181" t="str">
        <f>IF(P17="","",(VLOOKUP((ROUNDDOWN(R17,0)),Notenschlüssel!$A$4:$D$104,2,0)))</f>
        <v/>
      </c>
      <c r="T17" s="183" t="str">
        <f t="shared" si="9"/>
        <v/>
      </c>
      <c r="U17" s="186" t="str">
        <f t="shared" si="10"/>
        <v/>
      </c>
      <c r="V17" s="180" t="str">
        <f>IF(U17="","",(VLOOKUP((ROUNDDOWN(U17,0)),Notenschlüssel!$A$4:$D$104,2,0)))</f>
        <v/>
      </c>
      <c r="W17" s="241" t="str">
        <f t="shared" si="11"/>
        <v/>
      </c>
      <c r="X17" s="27"/>
      <c r="Y17" s="23"/>
      <c r="Z17" s="185" t="str">
        <f t="shared" si="12"/>
        <v/>
      </c>
      <c r="AA17" s="180" t="str">
        <f>IF(X17="","",(VLOOKUP((ROUNDDOWN(Z17,0)),Notenschlüssel!$A$4:$D$104,2,0)))</f>
        <v/>
      </c>
      <c r="AB17" s="241" t="str">
        <f t="shared" si="13"/>
        <v/>
      </c>
      <c r="AC17" s="250"/>
      <c r="AD17" s="27"/>
      <c r="AE17" s="23"/>
      <c r="AF17" s="185" t="str">
        <f t="shared" si="14"/>
        <v/>
      </c>
      <c r="AG17" s="180" t="str">
        <f>IF(AF17="","",(VLOOKUP((ROUNDDOWN(AF17,0)),Notenschlüssel!$A$4:$D$104,2,0)))</f>
        <v/>
      </c>
      <c r="AH17" s="241" t="str">
        <f t="shared" si="15"/>
        <v/>
      </c>
      <c r="AI17" s="25"/>
      <c r="AJ17" s="304" t="str">
        <f t="shared" si="0"/>
        <v/>
      </c>
      <c r="AK17" s="303" t="str">
        <f>IF(AJ17="","",(VLOOKUP(ROUND(AJ17,0),Notenschlüssel!$A$4:$D$104,2,0)))</f>
        <v/>
      </c>
      <c r="AL17" s="3" t="str">
        <f t="shared" si="1"/>
        <v/>
      </c>
      <c r="AM17" s="27"/>
      <c r="AN17" s="27"/>
      <c r="AO17" s="27"/>
      <c r="AP17" s="27"/>
      <c r="AQ17" s="305" t="str">
        <f>IF(OR(AM17="",AN17="",AO17="",AP17=""),"",(ROUND(AM17*Gewichtung!$D$16,1)+ROUND(AN17*Gewichtung!$E$16,1)+ROUND(AO17*Gewichtung!$F$16,1)+ROUND(AP17*Gewichtung!$G$16,1)))</f>
        <v/>
      </c>
      <c r="AR17" s="301" t="str">
        <f>IF(AQ17="","",(VLOOKUP(ROUND(AQ17,0),Notenschlüssel!$A$4:$D$104,2,0)))</f>
        <v/>
      </c>
      <c r="AS17" s="4" t="str">
        <f t="shared" si="16"/>
        <v/>
      </c>
      <c r="AT17" s="14" t="str">
        <f t="shared" si="2"/>
        <v/>
      </c>
      <c r="AU17" s="98"/>
      <c r="AV17" s="28"/>
      <c r="AW17" s="29"/>
      <c r="AX17" s="263" t="str">
        <f t="shared" si="3"/>
        <v/>
      </c>
      <c r="AY17" s="263" t="str">
        <f t="shared" si="4"/>
        <v/>
      </c>
      <c r="AZ17" s="263" t="str">
        <f t="shared" si="5"/>
        <v/>
      </c>
      <c r="BA17" s="265" t="str">
        <f>IF(AK17="","",VLOOKUP(AK17,Notenschlüssel!$B$4:$D$104,3,0))</f>
        <v/>
      </c>
      <c r="BB17" s="265" t="str">
        <f>IF(AR17="","",VLOOKUP(AR17,Notenschlüssel!$B$4:$D$104,3,0))</f>
        <v/>
      </c>
    </row>
    <row r="18" spans="1:54">
      <c r="A18" s="348"/>
      <c r="B18" s="21"/>
      <c r="C18" s="21"/>
      <c r="D18" s="344"/>
      <c r="E18" s="21"/>
      <c r="F18" s="345"/>
      <c r="G18" s="21"/>
      <c r="H18" s="346"/>
      <c r="I18" s="48"/>
      <c r="J18" s="347"/>
      <c r="K18" s="34"/>
      <c r="L18" s="23"/>
      <c r="M18" s="185" t="str">
        <f t="shared" si="17"/>
        <v/>
      </c>
      <c r="N18" s="182" t="str">
        <f>IF(K18="","",(VLOOKUP((ROUNDDOWN(M18,0)),Notenschlüssel!$A$4:$D$104,2,0)))</f>
        <v/>
      </c>
      <c r="O18" s="183" t="str">
        <f t="shared" si="18"/>
        <v/>
      </c>
      <c r="P18" s="27"/>
      <c r="Q18" s="23"/>
      <c r="R18" s="185" t="str">
        <f t="shared" si="8"/>
        <v/>
      </c>
      <c r="S18" s="181" t="str">
        <f>IF(P18="","",(VLOOKUP((ROUNDDOWN(R18,0)),Notenschlüssel!$A$4:$D$104,2,0)))</f>
        <v/>
      </c>
      <c r="T18" s="183" t="str">
        <f t="shared" si="9"/>
        <v/>
      </c>
      <c r="U18" s="186" t="str">
        <f t="shared" si="10"/>
        <v/>
      </c>
      <c r="V18" s="180" t="str">
        <f>IF(U18="","",(VLOOKUP((ROUNDDOWN(U18,0)),Notenschlüssel!$A$4:$D$104,2,0)))</f>
        <v/>
      </c>
      <c r="W18" s="241" t="str">
        <f t="shared" si="11"/>
        <v/>
      </c>
      <c r="X18" s="27"/>
      <c r="Y18" s="23"/>
      <c r="Z18" s="185" t="str">
        <f t="shared" si="12"/>
        <v/>
      </c>
      <c r="AA18" s="180" t="str">
        <f>IF(X18="","",(VLOOKUP((ROUNDDOWN(Z18,0)),Notenschlüssel!$A$4:$D$104,2,0)))</f>
        <v/>
      </c>
      <c r="AB18" s="241" t="str">
        <f t="shared" si="13"/>
        <v/>
      </c>
      <c r="AC18" s="250"/>
      <c r="AD18" s="27"/>
      <c r="AE18" s="23"/>
      <c r="AF18" s="185" t="str">
        <f t="shared" si="14"/>
        <v/>
      </c>
      <c r="AG18" s="180" t="str">
        <f>IF(AF18="","",(VLOOKUP((ROUNDDOWN(AF18,0)),Notenschlüssel!$A$4:$D$104,2,0)))</f>
        <v/>
      </c>
      <c r="AH18" s="241" t="str">
        <f t="shared" si="15"/>
        <v/>
      </c>
      <c r="AI18" s="25"/>
      <c r="AJ18" s="304" t="str">
        <f t="shared" si="0"/>
        <v/>
      </c>
      <c r="AK18" s="303" t="str">
        <f>IF(AJ18="","",(VLOOKUP(ROUND(AJ18,0),Notenschlüssel!$A$4:$D$104,2,0)))</f>
        <v/>
      </c>
      <c r="AL18" s="3" t="str">
        <f t="shared" si="1"/>
        <v/>
      </c>
      <c r="AM18" s="27"/>
      <c r="AN18" s="27"/>
      <c r="AO18" s="27"/>
      <c r="AP18" s="27"/>
      <c r="AQ18" s="305" t="str">
        <f>IF(OR(AM18="",AN18="",AO18="",AP18=""),"",(ROUND(AM18*Gewichtung!$D$16,1)+ROUND(AN18*Gewichtung!$E$16,1)+ROUND(AO18*Gewichtung!$F$16,1)+ROUND(AP18*Gewichtung!$G$16,1)))</f>
        <v/>
      </c>
      <c r="AR18" s="301" t="str">
        <f>IF(AQ18="","",(VLOOKUP(ROUND(AQ18,0),Notenschlüssel!$A$4:$D$104,2,0)))</f>
        <v/>
      </c>
      <c r="AS18" s="4" t="str">
        <f t="shared" si="16"/>
        <v/>
      </c>
      <c r="AT18" s="14" t="str">
        <f t="shared" si="2"/>
        <v/>
      </c>
      <c r="AU18" s="98"/>
      <c r="AV18" s="28"/>
      <c r="AW18" s="29"/>
      <c r="AX18" s="263" t="str">
        <f t="shared" si="3"/>
        <v/>
      </c>
      <c r="AY18" s="263" t="str">
        <f t="shared" si="4"/>
        <v/>
      </c>
      <c r="AZ18" s="263" t="str">
        <f t="shared" si="5"/>
        <v/>
      </c>
      <c r="BA18" s="265" t="str">
        <f>IF(AK18="","",VLOOKUP(AK18,Notenschlüssel!$B$4:$D$104,3,0))</f>
        <v/>
      </c>
      <c r="BB18" s="265" t="str">
        <f>IF(AR18="","",VLOOKUP(AR18,Notenschlüssel!$B$4:$D$104,3,0))</f>
        <v/>
      </c>
    </row>
    <row r="19" spans="1:54">
      <c r="A19" s="348"/>
      <c r="B19" s="21"/>
      <c r="C19" s="21"/>
      <c r="D19" s="344"/>
      <c r="E19" s="21"/>
      <c r="F19" s="345"/>
      <c r="G19" s="21"/>
      <c r="H19" s="346"/>
      <c r="I19" s="48"/>
      <c r="J19" s="347"/>
      <c r="K19" s="34"/>
      <c r="L19" s="23"/>
      <c r="M19" s="185" t="str">
        <f t="shared" si="17"/>
        <v/>
      </c>
      <c r="N19" s="182" t="str">
        <f>IF(K19="","",(VLOOKUP((ROUNDDOWN(M19,0)),Notenschlüssel!$A$4:$D$104,2,0)))</f>
        <v/>
      </c>
      <c r="O19" s="183" t="str">
        <f t="shared" si="18"/>
        <v/>
      </c>
      <c r="P19" s="27"/>
      <c r="Q19" s="23"/>
      <c r="R19" s="185" t="str">
        <f t="shared" si="8"/>
        <v/>
      </c>
      <c r="S19" s="181" t="str">
        <f>IF(P19="","",(VLOOKUP((ROUNDDOWN(R19,0)),Notenschlüssel!$A$4:$D$104,2,0)))</f>
        <v/>
      </c>
      <c r="T19" s="183" t="str">
        <f t="shared" si="9"/>
        <v/>
      </c>
      <c r="U19" s="186" t="str">
        <f t="shared" si="10"/>
        <v/>
      </c>
      <c r="V19" s="180" t="str">
        <f>IF(U19="","",(VLOOKUP((ROUNDDOWN(U19,0)),Notenschlüssel!$A$4:$D$104,2,0)))</f>
        <v/>
      </c>
      <c r="W19" s="241" t="str">
        <f t="shared" si="11"/>
        <v/>
      </c>
      <c r="X19" s="27"/>
      <c r="Y19" s="23"/>
      <c r="Z19" s="185" t="str">
        <f t="shared" si="12"/>
        <v/>
      </c>
      <c r="AA19" s="180" t="str">
        <f>IF(X19="","",(VLOOKUP((ROUNDDOWN(Z19,0)),Notenschlüssel!$A$4:$D$104,2,0)))</f>
        <v/>
      </c>
      <c r="AB19" s="241" t="str">
        <f t="shared" si="13"/>
        <v/>
      </c>
      <c r="AC19" s="250"/>
      <c r="AD19" s="27"/>
      <c r="AE19" s="23"/>
      <c r="AF19" s="185" t="str">
        <f t="shared" si="14"/>
        <v/>
      </c>
      <c r="AG19" s="180" t="str">
        <f>IF(AF19="","",(VLOOKUP((ROUNDDOWN(AF19,0)),Notenschlüssel!$A$4:$D$104,2,0)))</f>
        <v/>
      </c>
      <c r="AH19" s="241" t="str">
        <f t="shared" si="15"/>
        <v/>
      </c>
      <c r="AI19" s="25"/>
      <c r="AJ19" s="304" t="str">
        <f t="shared" si="0"/>
        <v/>
      </c>
      <c r="AK19" s="303" t="str">
        <f>IF(AJ19="","",(VLOOKUP(ROUND(AJ19,0),Notenschlüssel!$A$4:$D$104,2,0)))</f>
        <v/>
      </c>
      <c r="AL19" s="3" t="str">
        <f t="shared" si="1"/>
        <v/>
      </c>
      <c r="AM19" s="27"/>
      <c r="AN19" s="27"/>
      <c r="AO19" s="27"/>
      <c r="AP19" s="27"/>
      <c r="AQ19" s="305" t="str">
        <f>IF(OR(AM19="",AN19="",AO19="",AP19=""),"",(ROUND(AM19*Gewichtung!$D$16,1)+ROUND(AN19*Gewichtung!$E$16,1)+ROUND(AO19*Gewichtung!$F$16,1)+ROUND(AP19*Gewichtung!$G$16,1)))</f>
        <v/>
      </c>
      <c r="AR19" s="301" t="str">
        <f>IF(AQ19="","",(VLOOKUP(ROUND(AQ19,0),Notenschlüssel!$A$4:$D$104,2,0)))</f>
        <v/>
      </c>
      <c r="AS19" s="4" t="str">
        <f t="shared" si="16"/>
        <v/>
      </c>
      <c r="AT19" s="14" t="str">
        <f t="shared" si="2"/>
        <v/>
      </c>
      <c r="AU19" s="98"/>
      <c r="AV19" s="28"/>
      <c r="AW19" s="29"/>
      <c r="AX19" s="263" t="str">
        <f t="shared" si="3"/>
        <v/>
      </c>
      <c r="AY19" s="263" t="str">
        <f t="shared" si="4"/>
        <v/>
      </c>
      <c r="AZ19" s="263" t="str">
        <f t="shared" si="5"/>
        <v/>
      </c>
      <c r="BA19" s="265" t="str">
        <f>IF(AK19="","",VLOOKUP(AK19,Notenschlüssel!$B$4:$D$104,3,0))</f>
        <v/>
      </c>
      <c r="BB19" s="265" t="str">
        <f>IF(AR19="","",VLOOKUP(AR19,Notenschlüssel!$B$4:$D$104,3,0))</f>
        <v/>
      </c>
    </row>
    <row r="20" spans="1:54">
      <c r="A20" s="348"/>
      <c r="B20" s="21"/>
      <c r="C20" s="21"/>
      <c r="D20" s="344"/>
      <c r="E20" s="21"/>
      <c r="F20" s="345"/>
      <c r="G20" s="21"/>
      <c r="H20" s="346"/>
      <c r="I20" s="48"/>
      <c r="J20" s="347"/>
      <c r="K20" s="34"/>
      <c r="L20" s="23"/>
      <c r="M20" s="185" t="str">
        <f t="shared" si="17"/>
        <v/>
      </c>
      <c r="N20" s="182" t="str">
        <f>IF(K20="","",(VLOOKUP((ROUNDDOWN(M20,0)),Notenschlüssel!$A$4:$D$104,2,0)))</f>
        <v/>
      </c>
      <c r="O20" s="183" t="str">
        <f t="shared" si="18"/>
        <v/>
      </c>
      <c r="P20" s="27"/>
      <c r="Q20" s="23"/>
      <c r="R20" s="185" t="str">
        <f t="shared" si="8"/>
        <v/>
      </c>
      <c r="S20" s="181" t="str">
        <f>IF(P20="","",(VLOOKUP((ROUNDDOWN(R20,0)),Notenschlüssel!$A$4:$D$104,2,0)))</f>
        <v/>
      </c>
      <c r="T20" s="183" t="str">
        <f t="shared" si="9"/>
        <v/>
      </c>
      <c r="U20" s="186" t="str">
        <f t="shared" si="10"/>
        <v/>
      </c>
      <c r="V20" s="180" t="str">
        <f>IF(U20="","",(VLOOKUP((ROUNDDOWN(U20,0)),Notenschlüssel!$A$4:$D$104,2,0)))</f>
        <v/>
      </c>
      <c r="W20" s="241" t="str">
        <f t="shared" si="11"/>
        <v/>
      </c>
      <c r="X20" s="27"/>
      <c r="Y20" s="23"/>
      <c r="Z20" s="185" t="str">
        <f t="shared" si="12"/>
        <v/>
      </c>
      <c r="AA20" s="180" t="str">
        <f>IF(X20="","",(VLOOKUP((ROUNDDOWN(Z20,0)),Notenschlüssel!$A$4:$D$104,2,0)))</f>
        <v/>
      </c>
      <c r="AB20" s="241" t="str">
        <f t="shared" si="13"/>
        <v/>
      </c>
      <c r="AC20" s="250"/>
      <c r="AD20" s="27"/>
      <c r="AE20" s="23"/>
      <c r="AF20" s="185" t="str">
        <f t="shared" si="14"/>
        <v/>
      </c>
      <c r="AG20" s="180" t="str">
        <f>IF(AF20="","",(VLOOKUP((ROUNDDOWN(AF20,0)),Notenschlüssel!$A$4:$D$104,2,0)))</f>
        <v/>
      </c>
      <c r="AH20" s="241" t="str">
        <f t="shared" si="15"/>
        <v/>
      </c>
      <c r="AI20" s="25"/>
      <c r="AJ20" s="304" t="str">
        <f t="shared" si="0"/>
        <v/>
      </c>
      <c r="AK20" s="303" t="str">
        <f>IF(AJ20="","",(VLOOKUP(ROUND(AJ20,0),Notenschlüssel!$A$4:$D$104,2,0)))</f>
        <v/>
      </c>
      <c r="AL20" s="3" t="str">
        <f t="shared" si="1"/>
        <v/>
      </c>
      <c r="AM20" s="27"/>
      <c r="AN20" s="27"/>
      <c r="AO20" s="27"/>
      <c r="AP20" s="27"/>
      <c r="AQ20" s="305" t="str">
        <f>IF(OR(AM20="",AN20="",AO20="",AP20=""),"",(ROUND(AM20*Gewichtung!$D$16,1)+ROUND(AN20*Gewichtung!$E$16,1)+ROUND(AO20*Gewichtung!$F$16,1)+ROUND(AP20*Gewichtung!$G$16,1)))</f>
        <v/>
      </c>
      <c r="AR20" s="301" t="str">
        <f>IF(AQ20="","",(VLOOKUP(ROUND(AQ20,0),Notenschlüssel!$A$4:$D$104,2,0)))</f>
        <v/>
      </c>
      <c r="AS20" s="4" t="str">
        <f t="shared" si="16"/>
        <v/>
      </c>
      <c r="AT20" s="14" t="str">
        <f t="shared" si="2"/>
        <v/>
      </c>
      <c r="AU20" s="98"/>
      <c r="AV20" s="28"/>
      <c r="AW20" s="29"/>
      <c r="AX20" s="263" t="str">
        <f t="shared" si="3"/>
        <v/>
      </c>
      <c r="AY20" s="263" t="str">
        <f t="shared" si="4"/>
        <v/>
      </c>
      <c r="AZ20" s="263" t="str">
        <f t="shared" si="5"/>
        <v/>
      </c>
      <c r="BA20" s="265" t="str">
        <f>IF(AK20="","",VLOOKUP(AK20,Notenschlüssel!$B$4:$D$104,3,0))</f>
        <v/>
      </c>
      <c r="BB20" s="265" t="str">
        <f>IF(AR20="","",VLOOKUP(AR20,Notenschlüssel!$B$4:$D$104,3,0))</f>
        <v/>
      </c>
    </row>
    <row r="21" spans="1:54">
      <c r="A21" s="348"/>
      <c r="B21" s="21"/>
      <c r="C21" s="21"/>
      <c r="D21" s="344"/>
      <c r="E21" s="21"/>
      <c r="F21" s="345"/>
      <c r="G21" s="21"/>
      <c r="H21" s="346"/>
      <c r="I21" s="177"/>
      <c r="J21" s="347"/>
      <c r="K21" s="34"/>
      <c r="L21" s="23"/>
      <c r="M21" s="185" t="str">
        <f t="shared" si="17"/>
        <v/>
      </c>
      <c r="N21" s="182" t="str">
        <f>IF(K21="","",(VLOOKUP((ROUNDDOWN(M21,0)),Notenschlüssel!$A$4:$D$104,2,0)))</f>
        <v/>
      </c>
      <c r="O21" s="183" t="str">
        <f t="shared" si="18"/>
        <v/>
      </c>
      <c r="P21" s="27"/>
      <c r="Q21" s="23"/>
      <c r="R21" s="185" t="str">
        <f t="shared" si="8"/>
        <v/>
      </c>
      <c r="S21" s="181" t="str">
        <f>IF(P21="","",(VLOOKUP((ROUNDDOWN(R21,0)),Notenschlüssel!$A$4:$D$104,2,0)))</f>
        <v/>
      </c>
      <c r="T21" s="183" t="str">
        <f t="shared" si="9"/>
        <v/>
      </c>
      <c r="U21" s="186" t="str">
        <f t="shared" si="10"/>
        <v/>
      </c>
      <c r="V21" s="180" t="str">
        <f>IF(U21="","",(VLOOKUP((ROUNDDOWN(U21,0)),Notenschlüssel!$A$4:$D$104,2,0)))</f>
        <v/>
      </c>
      <c r="W21" s="241" t="str">
        <f t="shared" si="11"/>
        <v/>
      </c>
      <c r="X21" s="27"/>
      <c r="Y21" s="23"/>
      <c r="Z21" s="185" t="str">
        <f t="shared" si="12"/>
        <v/>
      </c>
      <c r="AA21" s="180" t="str">
        <f>IF(X21="","",(VLOOKUP((ROUNDDOWN(Z21,0)),Notenschlüssel!$A$4:$D$104,2,0)))</f>
        <v/>
      </c>
      <c r="AB21" s="241" t="str">
        <f t="shared" si="13"/>
        <v/>
      </c>
      <c r="AC21" s="250"/>
      <c r="AD21" s="27"/>
      <c r="AE21" s="23"/>
      <c r="AF21" s="185" t="str">
        <f t="shared" si="14"/>
        <v/>
      </c>
      <c r="AG21" s="180" t="str">
        <f>IF(AF21="","",(VLOOKUP((ROUNDDOWN(AF21,0)),Notenschlüssel!$A$4:$D$104,2,0)))</f>
        <v/>
      </c>
      <c r="AH21" s="241" t="str">
        <f t="shared" si="15"/>
        <v/>
      </c>
      <c r="AI21" s="25"/>
      <c r="AJ21" s="304" t="str">
        <f t="shared" si="0"/>
        <v/>
      </c>
      <c r="AK21" s="303" t="str">
        <f>IF(AJ21="","",(VLOOKUP(ROUND(AJ21,0),Notenschlüssel!$A$4:$D$104,2,0)))</f>
        <v/>
      </c>
      <c r="AL21" s="3" t="str">
        <f t="shared" si="1"/>
        <v/>
      </c>
      <c r="AM21" s="27"/>
      <c r="AN21" s="27"/>
      <c r="AO21" s="27"/>
      <c r="AP21" s="27"/>
      <c r="AQ21" s="305" t="str">
        <f>IF(OR(AM21="",AN21="",AO21="",AP21=""),"",(ROUND(AM21*Gewichtung!$D$16,1)+ROUND(AN21*Gewichtung!$E$16,1)+ROUND(AO21*Gewichtung!$F$16,1)+ROUND(AP21*Gewichtung!$G$16,1)))</f>
        <v/>
      </c>
      <c r="AR21" s="301" t="str">
        <f>IF(AQ21="","",(VLOOKUP(ROUND(AQ21,0),Notenschlüssel!$A$4:$D$104,2,0)))</f>
        <v/>
      </c>
      <c r="AS21" s="4" t="str">
        <f t="shared" si="16"/>
        <v/>
      </c>
      <c r="AT21" s="14" t="str">
        <f t="shared" si="2"/>
        <v/>
      </c>
      <c r="AU21" s="98"/>
      <c r="AV21" s="28"/>
      <c r="AW21" s="29"/>
      <c r="AX21" s="263" t="str">
        <f t="shared" si="3"/>
        <v/>
      </c>
      <c r="AY21" s="263" t="str">
        <f t="shared" si="4"/>
        <v/>
      </c>
      <c r="AZ21" s="263" t="str">
        <f t="shared" si="5"/>
        <v/>
      </c>
      <c r="BA21" s="265" t="str">
        <f>IF(AK21="","",VLOOKUP(AK21,Notenschlüssel!$B$4:$D$104,3,0))</f>
        <v/>
      </c>
      <c r="BB21" s="265" t="str">
        <f>IF(AR21="","",VLOOKUP(AR21,Notenschlüssel!$B$4:$D$104,3,0))</f>
        <v/>
      </c>
    </row>
    <row r="22" spans="1:54">
      <c r="A22" s="348"/>
      <c r="B22" s="21"/>
      <c r="C22" s="21"/>
      <c r="D22" s="344"/>
      <c r="E22" s="21"/>
      <c r="F22" s="345"/>
      <c r="G22" s="21"/>
      <c r="H22" s="346"/>
      <c r="I22" s="177"/>
      <c r="J22" s="347"/>
      <c r="K22" s="34"/>
      <c r="L22" s="23"/>
      <c r="M22" s="185" t="str">
        <f t="shared" si="17"/>
        <v/>
      </c>
      <c r="N22" s="182" t="str">
        <f>IF(K22="","",(VLOOKUP((ROUNDDOWN(M22,0)),Notenschlüssel!$A$4:$D$104,2,0)))</f>
        <v/>
      </c>
      <c r="O22" s="183" t="str">
        <f t="shared" si="18"/>
        <v/>
      </c>
      <c r="P22" s="27"/>
      <c r="Q22" s="23"/>
      <c r="R22" s="185" t="str">
        <f t="shared" si="8"/>
        <v/>
      </c>
      <c r="S22" s="181" t="str">
        <f>IF(P22="","",(VLOOKUP((ROUNDDOWN(R22,0)),Notenschlüssel!$A$4:$D$104,2,0)))</f>
        <v/>
      </c>
      <c r="T22" s="183" t="str">
        <f t="shared" si="9"/>
        <v/>
      </c>
      <c r="U22" s="186" t="str">
        <f t="shared" si="10"/>
        <v/>
      </c>
      <c r="V22" s="180" t="str">
        <f>IF(U22="","",(VLOOKUP((ROUNDDOWN(U22,0)),Notenschlüssel!$A$4:$D$104,2,0)))</f>
        <v/>
      </c>
      <c r="W22" s="241" t="str">
        <f t="shared" si="11"/>
        <v/>
      </c>
      <c r="X22" s="27"/>
      <c r="Y22" s="23"/>
      <c r="Z22" s="185" t="str">
        <f t="shared" si="12"/>
        <v/>
      </c>
      <c r="AA22" s="180" t="str">
        <f>IF(X22="","",(VLOOKUP((ROUNDDOWN(Z22,0)),Notenschlüssel!$A$4:$D$104,2,0)))</f>
        <v/>
      </c>
      <c r="AB22" s="241" t="str">
        <f t="shared" si="13"/>
        <v/>
      </c>
      <c r="AC22" s="250"/>
      <c r="AD22" s="27"/>
      <c r="AE22" s="23"/>
      <c r="AF22" s="185" t="str">
        <f t="shared" si="14"/>
        <v/>
      </c>
      <c r="AG22" s="180" t="str">
        <f>IF(AF22="","",(VLOOKUP((ROUNDDOWN(AF22,0)),Notenschlüssel!$A$4:$D$104,2,0)))</f>
        <v/>
      </c>
      <c r="AH22" s="241" t="str">
        <f t="shared" si="15"/>
        <v/>
      </c>
      <c r="AI22" s="25"/>
      <c r="AJ22" s="304" t="str">
        <f t="shared" si="0"/>
        <v/>
      </c>
      <c r="AK22" s="303" t="str">
        <f>IF(AJ22="","",(VLOOKUP(ROUND(AJ22,0),Notenschlüssel!$A$4:$D$104,2,0)))</f>
        <v/>
      </c>
      <c r="AL22" s="3" t="str">
        <f t="shared" si="1"/>
        <v/>
      </c>
      <c r="AM22" s="27"/>
      <c r="AN22" s="27"/>
      <c r="AO22" s="27"/>
      <c r="AP22" s="27"/>
      <c r="AQ22" s="305" t="str">
        <f>IF(OR(AM22="",AN22="",AO22="",AP22=""),"",(ROUND(AM22*Gewichtung!$D$16,1)+ROUND(AN22*Gewichtung!$E$16,1)+ROUND(AO22*Gewichtung!$F$16,1)+ROUND(AP22*Gewichtung!$G$16,1)))</f>
        <v/>
      </c>
      <c r="AR22" s="301" t="str">
        <f>IF(AQ22="","",(VLOOKUP(ROUND(AQ22,0),Notenschlüssel!$A$4:$D$104,2,0)))</f>
        <v/>
      </c>
      <c r="AS22" s="4" t="str">
        <f t="shared" si="16"/>
        <v/>
      </c>
      <c r="AT22" s="14" t="str">
        <f t="shared" si="2"/>
        <v/>
      </c>
      <c r="AU22" s="98"/>
      <c r="AV22" s="28"/>
      <c r="AW22" s="29"/>
      <c r="AX22" s="263" t="str">
        <f t="shared" si="3"/>
        <v/>
      </c>
      <c r="AY22" s="263" t="str">
        <f t="shared" si="4"/>
        <v/>
      </c>
      <c r="AZ22" s="263" t="str">
        <f t="shared" si="5"/>
        <v/>
      </c>
      <c r="BA22" s="265" t="str">
        <f>IF(AK22="","",VLOOKUP(AK22,Notenschlüssel!$B$4:$D$104,3,0))</f>
        <v/>
      </c>
      <c r="BB22" s="265" t="str">
        <f>IF(AR22="","",VLOOKUP(AR22,Notenschlüssel!$B$4:$D$104,3,0))</f>
        <v/>
      </c>
    </row>
    <row r="23" spans="1:54">
      <c r="A23" s="348"/>
      <c r="B23" s="21"/>
      <c r="C23" s="21"/>
      <c r="D23" s="344"/>
      <c r="E23" s="21"/>
      <c r="F23" s="345"/>
      <c r="G23" s="21"/>
      <c r="H23" s="346"/>
      <c r="I23" s="48"/>
      <c r="J23" s="347"/>
      <c r="K23" s="34"/>
      <c r="L23" s="23"/>
      <c r="M23" s="185" t="str">
        <f t="shared" si="17"/>
        <v/>
      </c>
      <c r="N23" s="182" t="str">
        <f>IF(K23="","",(VLOOKUP((ROUNDDOWN(M23,0)),Notenschlüssel!$A$4:$D$104,2,0)))</f>
        <v/>
      </c>
      <c r="O23" s="183" t="str">
        <f t="shared" si="18"/>
        <v/>
      </c>
      <c r="P23" s="27"/>
      <c r="Q23" s="23"/>
      <c r="R23" s="185" t="str">
        <f t="shared" si="8"/>
        <v/>
      </c>
      <c r="S23" s="181" t="str">
        <f>IF(P23="","",(VLOOKUP((ROUNDDOWN(R23,0)),Notenschlüssel!$A$4:$D$104,2,0)))</f>
        <v/>
      </c>
      <c r="T23" s="183" t="str">
        <f t="shared" si="9"/>
        <v/>
      </c>
      <c r="U23" s="186" t="str">
        <f t="shared" si="10"/>
        <v/>
      </c>
      <c r="V23" s="180" t="str">
        <f>IF(U23="","",(VLOOKUP((ROUNDDOWN(U23,0)),Notenschlüssel!$A$4:$D$104,2,0)))</f>
        <v/>
      </c>
      <c r="W23" s="241" t="str">
        <f t="shared" si="11"/>
        <v/>
      </c>
      <c r="X23" s="27"/>
      <c r="Y23" s="23"/>
      <c r="Z23" s="185" t="str">
        <f t="shared" si="12"/>
        <v/>
      </c>
      <c r="AA23" s="180" t="str">
        <f>IF(X23="","",(VLOOKUP((ROUNDDOWN(Z23,0)),Notenschlüssel!$A$4:$D$104,2,0)))</f>
        <v/>
      </c>
      <c r="AB23" s="241" t="str">
        <f t="shared" si="13"/>
        <v/>
      </c>
      <c r="AC23" s="250"/>
      <c r="AD23" s="27"/>
      <c r="AE23" s="23"/>
      <c r="AF23" s="185" t="str">
        <f t="shared" si="14"/>
        <v/>
      </c>
      <c r="AG23" s="180" t="str">
        <f>IF(AF23="","",(VLOOKUP((ROUNDDOWN(AF23,0)),Notenschlüssel!$A$4:$D$104,2,0)))</f>
        <v/>
      </c>
      <c r="AH23" s="241" t="str">
        <f t="shared" si="15"/>
        <v/>
      </c>
      <c r="AI23" s="25"/>
      <c r="AJ23" s="304" t="str">
        <f t="shared" si="0"/>
        <v/>
      </c>
      <c r="AK23" s="303" t="str">
        <f>IF(AJ23="","",(VLOOKUP(ROUND(AJ23,0),Notenschlüssel!$A$4:$D$104,2,0)))</f>
        <v/>
      </c>
      <c r="AL23" s="3" t="str">
        <f t="shared" si="1"/>
        <v/>
      </c>
      <c r="AM23" s="27"/>
      <c r="AN23" s="27"/>
      <c r="AO23" s="27"/>
      <c r="AP23" s="27"/>
      <c r="AQ23" s="305" t="str">
        <f>IF(OR(AM23="",AN23="",AO23="",AP23=""),"",(ROUND(AM23*Gewichtung!$D$16,1)+ROUND(AN23*Gewichtung!$E$16,1)+ROUND(AO23*Gewichtung!$F$16,1)+ROUND(AP23*Gewichtung!$G$16,1)))</f>
        <v/>
      </c>
      <c r="AR23" s="301" t="str">
        <f>IF(AQ23="","",(VLOOKUP(ROUND(AQ23,0),Notenschlüssel!$A$4:$D$104,2,0)))</f>
        <v/>
      </c>
      <c r="AS23" s="4" t="str">
        <f t="shared" si="16"/>
        <v/>
      </c>
      <c r="AT23" s="14" t="str">
        <f t="shared" si="2"/>
        <v/>
      </c>
      <c r="AU23" s="98"/>
      <c r="AV23" s="28"/>
      <c r="AW23" s="29"/>
      <c r="AX23" s="263" t="str">
        <f t="shared" si="3"/>
        <v/>
      </c>
      <c r="AY23" s="263" t="str">
        <f t="shared" si="4"/>
        <v/>
      </c>
      <c r="AZ23" s="263" t="str">
        <f t="shared" si="5"/>
        <v/>
      </c>
      <c r="BA23" s="265" t="str">
        <f>IF(AK23="","",VLOOKUP(AK23,Notenschlüssel!$B$4:$D$104,3,0))</f>
        <v/>
      </c>
      <c r="BB23" s="265" t="str">
        <f>IF(AR23="","",VLOOKUP(AR23,Notenschlüssel!$B$4:$D$104,3,0))</f>
        <v/>
      </c>
    </row>
    <row r="24" spans="1:54">
      <c r="A24" s="348"/>
      <c r="B24" s="21"/>
      <c r="C24" s="21"/>
      <c r="D24" s="344"/>
      <c r="E24" s="21"/>
      <c r="F24" s="345"/>
      <c r="G24" s="21"/>
      <c r="H24" s="346"/>
      <c r="I24" s="230"/>
      <c r="J24" s="347"/>
      <c r="K24" s="34"/>
      <c r="L24" s="23"/>
      <c r="M24" s="185" t="str">
        <f t="shared" si="17"/>
        <v/>
      </c>
      <c r="N24" s="182" t="str">
        <f>IF(K24="","",(VLOOKUP((ROUNDDOWN(M24,0)),Notenschlüssel!$A$4:$D$104,2,0)))</f>
        <v/>
      </c>
      <c r="O24" s="183" t="str">
        <f t="shared" si="18"/>
        <v/>
      </c>
      <c r="P24" s="27"/>
      <c r="Q24" s="23"/>
      <c r="R24" s="185" t="str">
        <f t="shared" si="8"/>
        <v/>
      </c>
      <c r="S24" s="181" t="str">
        <f>IF(P24="","",(VLOOKUP((ROUNDDOWN(R24,0)),Notenschlüssel!$A$4:$D$104,2,0)))</f>
        <v/>
      </c>
      <c r="T24" s="183" t="str">
        <f t="shared" si="9"/>
        <v/>
      </c>
      <c r="U24" s="186" t="str">
        <f t="shared" si="10"/>
        <v/>
      </c>
      <c r="V24" s="180" t="str">
        <f>IF(U24="","",(VLOOKUP((ROUNDDOWN(U24,0)),Notenschlüssel!$A$4:$D$104,2,0)))</f>
        <v/>
      </c>
      <c r="W24" s="241" t="str">
        <f t="shared" si="11"/>
        <v/>
      </c>
      <c r="X24" s="27"/>
      <c r="Y24" s="23"/>
      <c r="Z24" s="185" t="str">
        <f t="shared" si="12"/>
        <v/>
      </c>
      <c r="AA24" s="180" t="str">
        <f>IF(X24="","",(VLOOKUP((ROUNDDOWN(Z24,0)),Notenschlüssel!$A$4:$D$104,2,0)))</f>
        <v/>
      </c>
      <c r="AB24" s="241" t="str">
        <f t="shared" si="13"/>
        <v/>
      </c>
      <c r="AC24" s="250"/>
      <c r="AD24" s="27"/>
      <c r="AE24" s="23"/>
      <c r="AF24" s="185" t="str">
        <f t="shared" si="14"/>
        <v/>
      </c>
      <c r="AG24" s="180" t="str">
        <f>IF(AF24="","",(VLOOKUP((ROUNDDOWN(AF24,0)),Notenschlüssel!$A$4:$D$104,2,0)))</f>
        <v/>
      </c>
      <c r="AH24" s="241" t="str">
        <f t="shared" si="15"/>
        <v/>
      </c>
      <c r="AI24" s="25"/>
      <c r="AJ24" s="304" t="str">
        <f t="shared" si="0"/>
        <v/>
      </c>
      <c r="AK24" s="303" t="str">
        <f>IF(AJ24="","",(VLOOKUP(ROUND(AJ24,0),Notenschlüssel!$A$4:$D$104,2,0)))</f>
        <v/>
      </c>
      <c r="AL24" s="3" t="str">
        <f t="shared" si="1"/>
        <v/>
      </c>
      <c r="AM24" s="27"/>
      <c r="AN24" s="27"/>
      <c r="AO24" s="27"/>
      <c r="AP24" s="27"/>
      <c r="AQ24" s="305" t="str">
        <f>IF(OR(AM24="",AN24="",AO24="",AP24=""),"",(ROUND(AM24*Gewichtung!$D$16,1)+ROUND(AN24*Gewichtung!$E$16,1)+ROUND(AO24*Gewichtung!$F$16,1)+ROUND(AP24*Gewichtung!$G$16,1)))</f>
        <v/>
      </c>
      <c r="AR24" s="301" t="str">
        <f>IF(AQ24="","",(VLOOKUP(ROUND(AQ24,0),Notenschlüssel!$A$4:$D$104,2,0)))</f>
        <v/>
      </c>
      <c r="AS24" s="4" t="str">
        <f t="shared" si="16"/>
        <v/>
      </c>
      <c r="AT24" s="14" t="str">
        <f t="shared" si="2"/>
        <v/>
      </c>
      <c r="AU24" s="98"/>
      <c r="AV24" s="28"/>
      <c r="AW24" s="29"/>
      <c r="AX24" s="263" t="str">
        <f t="shared" si="3"/>
        <v/>
      </c>
      <c r="AY24" s="263" t="str">
        <f t="shared" si="4"/>
        <v/>
      </c>
      <c r="AZ24" s="263" t="str">
        <f t="shared" si="5"/>
        <v/>
      </c>
      <c r="BA24" s="265" t="str">
        <f>IF(AK24="","",VLOOKUP(AK24,Notenschlüssel!$B$4:$D$104,3,0))</f>
        <v/>
      </c>
      <c r="BB24" s="265" t="str">
        <f>IF(AR24="","",VLOOKUP(AR24,Notenschlüssel!$B$4:$D$104,3,0))</f>
        <v/>
      </c>
    </row>
    <row r="25" spans="1:54">
      <c r="A25" s="348"/>
      <c r="B25" s="21"/>
      <c r="C25" s="21"/>
      <c r="D25" s="344"/>
      <c r="E25" s="21"/>
      <c r="F25" s="345"/>
      <c r="G25" s="21"/>
      <c r="H25" s="346"/>
      <c r="I25" s="48"/>
      <c r="J25" s="347"/>
      <c r="K25" s="34"/>
      <c r="L25" s="23"/>
      <c r="M25" s="185" t="str">
        <f t="shared" si="17"/>
        <v/>
      </c>
      <c r="N25" s="182" t="str">
        <f>IF(K25="","",(VLOOKUP((ROUNDDOWN(M25,0)),Notenschlüssel!$A$4:$D$104,2,0)))</f>
        <v/>
      </c>
      <c r="O25" s="183" t="str">
        <f t="shared" si="18"/>
        <v/>
      </c>
      <c r="P25" s="27"/>
      <c r="Q25" s="23"/>
      <c r="R25" s="185" t="str">
        <f t="shared" si="8"/>
        <v/>
      </c>
      <c r="S25" s="181" t="str">
        <f>IF(P25="","",(VLOOKUP((ROUNDDOWN(R25,0)),Notenschlüssel!$A$4:$D$104,2,0)))</f>
        <v/>
      </c>
      <c r="T25" s="183" t="str">
        <f t="shared" si="9"/>
        <v/>
      </c>
      <c r="U25" s="186" t="str">
        <f t="shared" si="10"/>
        <v/>
      </c>
      <c r="V25" s="180" t="str">
        <f>IF(U25="","",(VLOOKUP((ROUNDDOWN(U25,0)),Notenschlüssel!$A$4:$D$104,2,0)))</f>
        <v/>
      </c>
      <c r="W25" s="241" t="str">
        <f t="shared" si="11"/>
        <v/>
      </c>
      <c r="X25" s="27"/>
      <c r="Y25" s="23"/>
      <c r="Z25" s="185" t="str">
        <f t="shared" si="12"/>
        <v/>
      </c>
      <c r="AA25" s="180" t="str">
        <f>IF(X25="","",(VLOOKUP((ROUNDDOWN(Z25,0)),Notenschlüssel!$A$4:$D$104,2,0)))</f>
        <v/>
      </c>
      <c r="AB25" s="241" t="str">
        <f t="shared" si="13"/>
        <v/>
      </c>
      <c r="AC25" s="250"/>
      <c r="AD25" s="27"/>
      <c r="AE25" s="23"/>
      <c r="AF25" s="185" t="str">
        <f t="shared" si="14"/>
        <v/>
      </c>
      <c r="AG25" s="180" t="str">
        <f>IF(AF25="","",(VLOOKUP((ROUNDDOWN(AF25,0)),Notenschlüssel!$A$4:$D$104,2,0)))</f>
        <v/>
      </c>
      <c r="AH25" s="241" t="str">
        <f t="shared" si="15"/>
        <v/>
      </c>
      <c r="AI25" s="25"/>
      <c r="AJ25" s="304" t="str">
        <f t="shared" si="0"/>
        <v/>
      </c>
      <c r="AK25" s="303" t="str">
        <f>IF(AJ25="","",(VLOOKUP(ROUND(AJ25,0),Notenschlüssel!$A$4:$D$104,2,0)))</f>
        <v/>
      </c>
      <c r="AL25" s="3" t="str">
        <f t="shared" si="1"/>
        <v/>
      </c>
      <c r="AM25" s="27"/>
      <c r="AN25" s="27"/>
      <c r="AO25" s="27"/>
      <c r="AP25" s="27"/>
      <c r="AQ25" s="305" t="str">
        <f>IF(OR(AM25="",AN25="",AO25="",AP25=""),"",(ROUND(AM25*Gewichtung!$D$16,1)+ROUND(AN25*Gewichtung!$E$16,1)+ROUND(AO25*Gewichtung!$F$16,1)+ROUND(AP25*Gewichtung!$G$16,1)))</f>
        <v/>
      </c>
      <c r="AR25" s="301" t="str">
        <f>IF(AQ25="","",(VLOOKUP(ROUND(AQ25,0),Notenschlüssel!$A$4:$D$104,2,0)))</f>
        <v/>
      </c>
      <c r="AS25" s="4" t="str">
        <f t="shared" si="16"/>
        <v/>
      </c>
      <c r="AT25" s="14" t="str">
        <f t="shared" si="2"/>
        <v/>
      </c>
      <c r="AU25" s="98"/>
      <c r="AV25" s="28"/>
      <c r="AW25" s="29"/>
      <c r="AX25" s="263" t="str">
        <f t="shared" si="3"/>
        <v/>
      </c>
      <c r="AY25" s="263" t="str">
        <f t="shared" si="4"/>
        <v/>
      </c>
      <c r="AZ25" s="263" t="str">
        <f t="shared" si="5"/>
        <v/>
      </c>
      <c r="BA25" s="265" t="str">
        <f>IF(AK25="","",VLOOKUP(AK25,Notenschlüssel!$B$4:$D$104,3,0))</f>
        <v/>
      </c>
      <c r="BB25" s="265" t="str">
        <f>IF(AR25="","",VLOOKUP(AR25,Notenschlüssel!$B$4:$D$104,3,0))</f>
        <v/>
      </c>
    </row>
    <row r="26" spans="1:54">
      <c r="A26" s="348"/>
      <c r="B26" s="21"/>
      <c r="C26" s="21"/>
      <c r="D26" s="344"/>
      <c r="E26" s="21"/>
      <c r="F26" s="345"/>
      <c r="G26" s="21"/>
      <c r="H26" s="346"/>
      <c r="I26" s="48"/>
      <c r="J26" s="347"/>
      <c r="K26" s="34"/>
      <c r="L26" s="23"/>
      <c r="M26" s="185" t="str">
        <f t="shared" si="17"/>
        <v/>
      </c>
      <c r="N26" s="182" t="str">
        <f>IF(K26="","",(VLOOKUP((ROUNDDOWN(M26,0)),Notenschlüssel!$A$4:$D$104,2,0)))</f>
        <v/>
      </c>
      <c r="O26" s="183" t="str">
        <f t="shared" si="18"/>
        <v/>
      </c>
      <c r="P26" s="27"/>
      <c r="Q26" s="23"/>
      <c r="R26" s="185" t="str">
        <f t="shared" si="8"/>
        <v/>
      </c>
      <c r="S26" s="181" t="str">
        <f>IF(P26="","",(VLOOKUP((ROUNDDOWN(R26,0)),Notenschlüssel!$A$4:$D$104,2,0)))</f>
        <v/>
      </c>
      <c r="T26" s="183" t="str">
        <f t="shared" si="9"/>
        <v/>
      </c>
      <c r="U26" s="186" t="str">
        <f t="shared" si="10"/>
        <v/>
      </c>
      <c r="V26" s="180" t="str">
        <f>IF(U26="","",(VLOOKUP((ROUNDDOWN(U26,0)),Notenschlüssel!$A$4:$D$104,2,0)))</f>
        <v/>
      </c>
      <c r="W26" s="241" t="str">
        <f t="shared" si="11"/>
        <v/>
      </c>
      <c r="X26" s="27"/>
      <c r="Y26" s="23"/>
      <c r="Z26" s="185" t="str">
        <f t="shared" si="12"/>
        <v/>
      </c>
      <c r="AA26" s="180" t="str">
        <f>IF(X26="","",(VLOOKUP((ROUNDDOWN(Z26,0)),Notenschlüssel!$A$4:$D$104,2,0)))</f>
        <v/>
      </c>
      <c r="AB26" s="241" t="str">
        <f t="shared" si="13"/>
        <v/>
      </c>
      <c r="AC26" s="250"/>
      <c r="AD26" s="27"/>
      <c r="AE26" s="23"/>
      <c r="AF26" s="185" t="str">
        <f t="shared" si="14"/>
        <v/>
      </c>
      <c r="AG26" s="180" t="str">
        <f>IF(AF26="","",(VLOOKUP((ROUNDDOWN(AF26,0)),Notenschlüssel!$A$4:$D$104,2,0)))</f>
        <v/>
      </c>
      <c r="AH26" s="241" t="str">
        <f t="shared" si="15"/>
        <v/>
      </c>
      <c r="AI26" s="25"/>
      <c r="AJ26" s="304" t="str">
        <f t="shared" si="0"/>
        <v/>
      </c>
      <c r="AK26" s="303" t="str">
        <f>IF(AJ26="","",(VLOOKUP(ROUND(AJ26,0),Notenschlüssel!$A$4:$D$104,2,0)))</f>
        <v/>
      </c>
      <c r="AL26" s="3" t="str">
        <f t="shared" si="1"/>
        <v/>
      </c>
      <c r="AM26" s="27"/>
      <c r="AN26" s="27"/>
      <c r="AO26" s="27"/>
      <c r="AP26" s="27"/>
      <c r="AQ26" s="305" t="str">
        <f>IF(OR(AM26="",AN26="",AO26="",AP26=""),"",(ROUND(AM26*Gewichtung!$D$16,1)+ROUND(AN26*Gewichtung!$E$16,1)+ROUND(AO26*Gewichtung!$F$16,1)+ROUND(AP26*Gewichtung!$G$16,1)))</f>
        <v/>
      </c>
      <c r="AR26" s="301" t="str">
        <f>IF(AQ26="","",(VLOOKUP(ROUND(AQ26,0),Notenschlüssel!$A$4:$D$104,2,0)))</f>
        <v/>
      </c>
      <c r="AS26" s="4" t="str">
        <f t="shared" si="16"/>
        <v/>
      </c>
      <c r="AT26" s="14" t="str">
        <f t="shared" si="2"/>
        <v/>
      </c>
      <c r="AU26" s="98"/>
      <c r="AV26" s="28"/>
      <c r="AW26" s="29"/>
      <c r="AX26" s="263" t="str">
        <f t="shared" si="3"/>
        <v/>
      </c>
      <c r="AY26" s="263" t="str">
        <f t="shared" si="4"/>
        <v/>
      </c>
      <c r="AZ26" s="263" t="str">
        <f t="shared" si="5"/>
        <v/>
      </c>
      <c r="BA26" s="265" t="str">
        <f>IF(AK26="","",VLOOKUP(AK26,Notenschlüssel!$B$4:$D$104,3,0))</f>
        <v/>
      </c>
      <c r="BB26" s="265" t="str">
        <f>IF(AR26="","",VLOOKUP(AR26,Notenschlüssel!$B$4:$D$104,3,0))</f>
        <v/>
      </c>
    </row>
    <row r="27" spans="1:54">
      <c r="A27" s="348"/>
      <c r="B27" s="21"/>
      <c r="C27" s="21"/>
      <c r="D27" s="344"/>
      <c r="E27" s="21"/>
      <c r="F27" s="345"/>
      <c r="G27" s="21"/>
      <c r="H27" s="346"/>
      <c r="I27" s="48"/>
      <c r="J27" s="347"/>
      <c r="K27" s="34"/>
      <c r="L27" s="23"/>
      <c r="M27" s="185" t="str">
        <f t="shared" si="17"/>
        <v/>
      </c>
      <c r="N27" s="182" t="str">
        <f>IF(K27="","",(VLOOKUP((ROUNDDOWN(M27,0)),Notenschlüssel!$A$4:$D$104,2,0)))</f>
        <v/>
      </c>
      <c r="O27" s="183" t="str">
        <f t="shared" si="18"/>
        <v/>
      </c>
      <c r="P27" s="27"/>
      <c r="Q27" s="23"/>
      <c r="R27" s="185" t="str">
        <f t="shared" si="8"/>
        <v/>
      </c>
      <c r="S27" s="181" t="str">
        <f>IF(P27="","",(VLOOKUP((ROUNDDOWN(R27,0)),Notenschlüssel!$A$4:$D$104,2,0)))</f>
        <v/>
      </c>
      <c r="T27" s="183" t="str">
        <f t="shared" si="9"/>
        <v/>
      </c>
      <c r="U27" s="186" t="str">
        <f t="shared" si="10"/>
        <v/>
      </c>
      <c r="V27" s="180" t="str">
        <f>IF(U27="","",(VLOOKUP((ROUNDDOWN(U27,0)),Notenschlüssel!$A$4:$D$104,2,0)))</f>
        <v/>
      </c>
      <c r="W27" s="241" t="str">
        <f t="shared" si="11"/>
        <v/>
      </c>
      <c r="X27" s="247"/>
      <c r="Y27" s="23"/>
      <c r="Z27" s="185" t="str">
        <f t="shared" si="12"/>
        <v/>
      </c>
      <c r="AA27" s="180" t="str">
        <f>IF(X27="","",(VLOOKUP((ROUNDDOWN(Z27,0)),Notenschlüssel!$A$4:$D$104,2,0)))</f>
        <v/>
      </c>
      <c r="AB27" s="241" t="str">
        <f t="shared" si="13"/>
        <v/>
      </c>
      <c r="AC27" s="250"/>
      <c r="AD27" s="27"/>
      <c r="AE27" s="23"/>
      <c r="AF27" s="185" t="str">
        <f t="shared" si="14"/>
        <v/>
      </c>
      <c r="AG27" s="180" t="str">
        <f>IF(AF27="","",(VLOOKUP((ROUNDDOWN(AF27,0)),Notenschlüssel!$A$4:$D$104,2,0)))</f>
        <v/>
      </c>
      <c r="AH27" s="241" t="str">
        <f t="shared" si="15"/>
        <v/>
      </c>
      <c r="AI27" s="25"/>
      <c r="AJ27" s="304" t="str">
        <f t="shared" si="0"/>
        <v/>
      </c>
      <c r="AK27" s="303" t="str">
        <f>IF(AJ27="","",(VLOOKUP(ROUND(AJ27,0),Notenschlüssel!$A$4:$D$104,2,0)))</f>
        <v/>
      </c>
      <c r="AL27" s="3" t="str">
        <f t="shared" si="1"/>
        <v/>
      </c>
      <c r="AM27" s="27"/>
      <c r="AN27" s="27"/>
      <c r="AO27" s="27"/>
      <c r="AP27" s="27"/>
      <c r="AQ27" s="305" t="str">
        <f>IF(OR(AM27="",AN27="",AO27="",AP27=""),"",(ROUND(AM27*Gewichtung!$D$16,1)+ROUND(AN27*Gewichtung!$E$16,1)+ROUND(AO27*Gewichtung!$F$16,1)+ROUND(AP27*Gewichtung!$G$16,1)))</f>
        <v/>
      </c>
      <c r="AR27" s="301" t="str">
        <f>IF(AQ27="","",(VLOOKUP(ROUND(AQ27,0),Notenschlüssel!$A$4:$D$104,2,0)))</f>
        <v/>
      </c>
      <c r="AS27" s="4" t="str">
        <f t="shared" si="16"/>
        <v/>
      </c>
      <c r="AT27" s="14" t="str">
        <f t="shared" si="2"/>
        <v/>
      </c>
      <c r="AU27" s="98"/>
      <c r="AV27" s="28"/>
      <c r="AW27" s="29"/>
      <c r="AX27" s="263" t="str">
        <f t="shared" si="3"/>
        <v/>
      </c>
      <c r="AY27" s="263" t="str">
        <f t="shared" si="4"/>
        <v/>
      </c>
      <c r="AZ27" s="263" t="str">
        <f t="shared" si="5"/>
        <v/>
      </c>
      <c r="BA27" s="265" t="str">
        <f>IF(AK27="","",VLOOKUP(AK27,Notenschlüssel!$B$4:$D$104,3,0))</f>
        <v/>
      </c>
      <c r="BB27" s="265" t="str">
        <f>IF(AR27="","",VLOOKUP(AR27,Notenschlüssel!$B$4:$D$104,3,0))</f>
        <v/>
      </c>
    </row>
    <row r="28" spans="1:54">
      <c r="A28" s="382"/>
      <c r="B28" s="383"/>
      <c r="C28" s="383"/>
      <c r="D28" s="384"/>
      <c r="E28" s="383"/>
      <c r="F28" s="345"/>
      <c r="G28" s="21"/>
      <c r="H28" s="346"/>
      <c r="I28" s="48"/>
      <c r="J28" s="347"/>
      <c r="K28" s="34"/>
      <c r="L28" s="23"/>
      <c r="M28" s="185" t="str">
        <f t="shared" si="17"/>
        <v/>
      </c>
      <c r="N28" s="182" t="str">
        <f>IF(K28="","",(VLOOKUP((ROUNDDOWN(M28,0)),Notenschlüssel!$A$4:$D$104,2,0)))</f>
        <v/>
      </c>
      <c r="O28" s="183" t="str">
        <f t="shared" si="18"/>
        <v/>
      </c>
      <c r="P28" s="27"/>
      <c r="Q28" s="23"/>
      <c r="R28" s="185" t="str">
        <f t="shared" si="8"/>
        <v/>
      </c>
      <c r="S28" s="181" t="str">
        <f>IF(P28="","",(VLOOKUP((ROUNDDOWN(R28,0)),Notenschlüssel!$A$4:$D$104,2,0)))</f>
        <v/>
      </c>
      <c r="T28" s="183" t="str">
        <f t="shared" si="9"/>
        <v/>
      </c>
      <c r="U28" s="186" t="str">
        <f t="shared" si="10"/>
        <v/>
      </c>
      <c r="V28" s="180" t="str">
        <f>IF(U28="","",(VLOOKUP((ROUNDDOWN(U28,0)),Notenschlüssel!$A$4:$D$104,2,0)))</f>
        <v/>
      </c>
      <c r="W28" s="241" t="str">
        <f t="shared" si="11"/>
        <v/>
      </c>
      <c r="X28" s="247"/>
      <c r="Y28" s="23"/>
      <c r="Z28" s="185" t="str">
        <f t="shared" si="12"/>
        <v/>
      </c>
      <c r="AA28" s="180" t="str">
        <f>IF(X28="","",(VLOOKUP((ROUNDDOWN(Z28,0)),Notenschlüssel!$A$4:$D$104,2,0)))</f>
        <v/>
      </c>
      <c r="AB28" s="241" t="str">
        <f t="shared" si="13"/>
        <v/>
      </c>
      <c r="AC28" s="250"/>
      <c r="AD28" s="27"/>
      <c r="AE28" s="23"/>
      <c r="AF28" s="185" t="str">
        <f t="shared" si="14"/>
        <v/>
      </c>
      <c r="AG28" s="180" t="str">
        <f>IF(AF28="","",(VLOOKUP((ROUNDDOWN(AF28,0)),Notenschlüssel!$A$4:$D$104,2,0)))</f>
        <v/>
      </c>
      <c r="AH28" s="241" t="str">
        <f t="shared" si="15"/>
        <v/>
      </c>
      <c r="AI28" s="25"/>
      <c r="AJ28" s="304" t="str">
        <f t="shared" si="0"/>
        <v/>
      </c>
      <c r="AK28" s="303" t="str">
        <f>IF(AJ28="","",(VLOOKUP(ROUND(AJ28,0),Notenschlüssel!$A$4:$D$104,2,0)))</f>
        <v/>
      </c>
      <c r="AL28" s="3" t="str">
        <f t="shared" si="1"/>
        <v/>
      </c>
      <c r="AM28" s="27"/>
      <c r="AN28" s="27"/>
      <c r="AO28" s="27"/>
      <c r="AP28" s="27"/>
      <c r="AQ28" s="305" t="str">
        <f>IF(OR(AM28="",AN28="",AO28="",AP28=""),"",(ROUND(AM28*Gewichtung!$D$16,1)+ROUND(AN28*Gewichtung!$E$16,1)+ROUND(AO28*Gewichtung!$F$16,1)+ROUND(AP28*Gewichtung!$G$16,1)))</f>
        <v/>
      </c>
      <c r="AR28" s="301" t="str">
        <f>IF(AQ28="","",(VLOOKUP(ROUND(AQ28,0),Notenschlüssel!$A$4:$D$104,2,0)))</f>
        <v/>
      </c>
      <c r="AS28" s="4" t="str">
        <f t="shared" si="16"/>
        <v/>
      </c>
      <c r="AT28" s="14" t="str">
        <f t="shared" si="2"/>
        <v/>
      </c>
      <c r="AU28" s="98"/>
      <c r="AV28" s="28"/>
      <c r="AW28" s="29"/>
      <c r="AX28" s="263" t="str">
        <f t="shared" si="3"/>
        <v/>
      </c>
      <c r="AY28" s="263" t="str">
        <f t="shared" si="4"/>
        <v/>
      </c>
      <c r="AZ28" s="263" t="str">
        <f t="shared" si="5"/>
        <v/>
      </c>
      <c r="BA28" s="265" t="str">
        <f>IF(AK28="","",VLOOKUP(AK28,Notenschlüssel!$B$4:$D$104,3,0))</f>
        <v/>
      </c>
      <c r="BB28" s="265" t="str">
        <f>IF(AR28="","",VLOOKUP(AR28,Notenschlüssel!$B$4:$D$104,3,0))</f>
        <v/>
      </c>
    </row>
    <row r="29" spans="1:54">
      <c r="A29" s="382"/>
      <c r="B29" s="383"/>
      <c r="C29" s="383"/>
      <c r="D29" s="384"/>
      <c r="E29" s="383"/>
      <c r="F29" s="345"/>
      <c r="G29" s="21"/>
      <c r="H29" s="346"/>
      <c r="I29" s="48"/>
      <c r="J29" s="347"/>
      <c r="K29" s="34"/>
      <c r="L29" s="23"/>
      <c r="M29" s="185" t="str">
        <f t="shared" si="17"/>
        <v/>
      </c>
      <c r="N29" s="182" t="str">
        <f>IF(K29="","",(VLOOKUP((ROUNDDOWN(M29,0)),Notenschlüssel!$A$4:$D$104,2,0)))</f>
        <v/>
      </c>
      <c r="O29" s="183" t="str">
        <f t="shared" si="18"/>
        <v/>
      </c>
      <c r="P29" s="27"/>
      <c r="Q29" s="23"/>
      <c r="R29" s="185" t="str">
        <f t="shared" si="8"/>
        <v/>
      </c>
      <c r="S29" s="181" t="str">
        <f>IF(P29="","",(VLOOKUP((ROUNDDOWN(R29,0)),Notenschlüssel!$A$4:$D$104,2,0)))</f>
        <v/>
      </c>
      <c r="T29" s="183" t="str">
        <f t="shared" si="9"/>
        <v/>
      </c>
      <c r="U29" s="186" t="str">
        <f t="shared" si="10"/>
        <v/>
      </c>
      <c r="V29" s="180" t="str">
        <f>IF(U29="","",(VLOOKUP((ROUNDDOWN(U29,0)),Notenschlüssel!$A$4:$D$104,2,0)))</f>
        <v/>
      </c>
      <c r="W29" s="241" t="str">
        <f t="shared" si="11"/>
        <v/>
      </c>
      <c r="X29" s="247"/>
      <c r="Y29" s="23"/>
      <c r="Z29" s="185" t="str">
        <f t="shared" si="12"/>
        <v/>
      </c>
      <c r="AA29" s="191" t="str">
        <f>IF(X29="","",(VLOOKUP((ROUNDDOWN(Z29,0)),Notenschlüssel!$A$4:$D$104,2,0)))</f>
        <v/>
      </c>
      <c r="AB29" s="248" t="str">
        <f t="shared" si="13"/>
        <v/>
      </c>
      <c r="AC29" s="250"/>
      <c r="AD29" s="27"/>
      <c r="AE29" s="23"/>
      <c r="AF29" s="190" t="str">
        <f t="shared" si="14"/>
        <v/>
      </c>
      <c r="AG29" s="191" t="str">
        <f>IF(AF29="","",(VLOOKUP((ROUNDDOWN(AF29,0)),Notenschlüssel!$A$4:$D$104,2,0)))</f>
        <v/>
      </c>
      <c r="AH29" s="248" t="str">
        <f t="shared" si="15"/>
        <v/>
      </c>
      <c r="AI29" s="25"/>
      <c r="AJ29" s="304" t="str">
        <f t="shared" si="0"/>
        <v/>
      </c>
      <c r="AK29" s="303" t="str">
        <f>IF(AJ29="","",(VLOOKUP(ROUND(AJ29,0),Notenschlüssel!$A$4:$D$104,2,0)))</f>
        <v/>
      </c>
      <c r="AL29" s="3" t="str">
        <f t="shared" si="1"/>
        <v/>
      </c>
      <c r="AM29" s="27"/>
      <c r="AN29" s="27"/>
      <c r="AO29" s="27"/>
      <c r="AP29" s="27"/>
      <c r="AQ29" s="305" t="str">
        <f>IF(OR(AM29="",AN29="",AO29="",AP29=""),"",(ROUND(AM29*Gewichtung!$D$16,1)+ROUND(AN29*Gewichtung!$E$16,1)+ROUND(AO29*Gewichtung!$F$16,1)+ROUND(AP29*Gewichtung!$G$16,1)))</f>
        <v/>
      </c>
      <c r="AR29" s="301" t="str">
        <f>IF(AQ29="","",(VLOOKUP(ROUND(AQ29,0),Notenschlüssel!$A$4:$D$104,2,0)))</f>
        <v/>
      </c>
      <c r="AS29" s="4" t="str">
        <f t="shared" si="16"/>
        <v/>
      </c>
      <c r="AT29" s="14" t="str">
        <f t="shared" si="2"/>
        <v/>
      </c>
      <c r="AU29" s="98"/>
      <c r="AV29" s="28"/>
      <c r="AW29" s="29"/>
      <c r="AX29" s="263" t="str">
        <f t="shared" si="3"/>
        <v/>
      </c>
      <c r="AY29" s="263" t="str">
        <f t="shared" si="4"/>
        <v/>
      </c>
      <c r="AZ29" s="263" t="str">
        <f t="shared" si="5"/>
        <v/>
      </c>
      <c r="BA29" s="265" t="str">
        <f>IF(AK29="","",VLOOKUP(AK29,Notenschlüssel!$B$4:$D$104,3,0))</f>
        <v/>
      </c>
      <c r="BB29" s="265" t="str">
        <f>IF(AR29="","",VLOOKUP(AR29,Notenschlüssel!$B$4:$D$104,3,0))</f>
        <v/>
      </c>
    </row>
    <row r="30" spans="1:54">
      <c r="A30" s="382"/>
      <c r="B30" s="383"/>
      <c r="C30" s="383"/>
      <c r="D30" s="384"/>
      <c r="E30" s="383"/>
      <c r="F30" s="345"/>
      <c r="G30" s="21"/>
      <c r="H30" s="346"/>
      <c r="I30" s="48"/>
      <c r="J30" s="347"/>
      <c r="K30" s="34"/>
      <c r="L30" s="23"/>
      <c r="M30" s="185" t="str">
        <f t="shared" si="17"/>
        <v/>
      </c>
      <c r="N30" s="182" t="str">
        <f>IF(K30="","",(VLOOKUP((ROUNDDOWN(M30,0)),Notenschlüssel!$A$4:$D$104,2,0)))</f>
        <v/>
      </c>
      <c r="O30" s="183" t="str">
        <f t="shared" si="18"/>
        <v/>
      </c>
      <c r="P30" s="27"/>
      <c r="Q30" s="23"/>
      <c r="R30" s="185" t="str">
        <f t="shared" si="8"/>
        <v/>
      </c>
      <c r="S30" s="181" t="str">
        <f>IF(P30="","",(VLOOKUP((ROUNDDOWN(R30,0)),Notenschlüssel!$A$4:$D$104,2,0)))</f>
        <v/>
      </c>
      <c r="T30" s="183" t="str">
        <f t="shared" si="9"/>
        <v/>
      </c>
      <c r="U30" s="186" t="str">
        <f t="shared" si="10"/>
        <v/>
      </c>
      <c r="V30" s="180" t="str">
        <f>IF(U30="","",(VLOOKUP((ROUNDDOWN(U30,0)),Notenschlüssel!$A$4:$D$104,2,0)))</f>
        <v/>
      </c>
      <c r="W30" s="241" t="str">
        <f t="shared" si="11"/>
        <v/>
      </c>
      <c r="X30" s="247"/>
      <c r="Y30" s="23"/>
      <c r="Z30" s="185" t="str">
        <f t="shared" si="12"/>
        <v/>
      </c>
      <c r="AA30" s="191" t="str">
        <f>IF(X30="","",(VLOOKUP((ROUNDDOWN(Z30,0)),Notenschlüssel!$A$4:$D$104,2,0)))</f>
        <v/>
      </c>
      <c r="AB30" s="248" t="str">
        <f t="shared" si="13"/>
        <v/>
      </c>
      <c r="AC30" s="250"/>
      <c r="AD30" s="27"/>
      <c r="AE30" s="23"/>
      <c r="AF30" s="190" t="str">
        <f t="shared" si="14"/>
        <v/>
      </c>
      <c r="AG30" s="191" t="str">
        <f>IF(AF30="","",(VLOOKUP((ROUNDDOWN(AF30,0)),Notenschlüssel!$A$4:$D$104,2,0)))</f>
        <v/>
      </c>
      <c r="AH30" s="248" t="str">
        <f t="shared" si="15"/>
        <v/>
      </c>
      <c r="AI30" s="25"/>
      <c r="AJ30" s="304" t="str">
        <f t="shared" si="0"/>
        <v/>
      </c>
      <c r="AK30" s="303" t="str">
        <f>IF(AJ30="","",(VLOOKUP(ROUND(AJ30,0),Notenschlüssel!$A$4:$D$104,2,0)))</f>
        <v/>
      </c>
      <c r="AL30" s="3" t="str">
        <f t="shared" si="1"/>
        <v/>
      </c>
      <c r="AM30" s="27"/>
      <c r="AN30" s="27"/>
      <c r="AO30" s="27"/>
      <c r="AP30" s="27"/>
      <c r="AQ30" s="305" t="str">
        <f>IF(OR(AM30="",AN30="",AO30="",AP30=""),"",(ROUND(AM30*Gewichtung!$D$16,1)+ROUND(AN30*Gewichtung!$E$16,1)+ROUND(AO30*Gewichtung!$F$16,1)+ROUND(AP30*Gewichtung!$G$16,1)))</f>
        <v/>
      </c>
      <c r="AR30" s="301" t="str">
        <f>IF(AQ30="","",(VLOOKUP(ROUND(AQ30,0),Notenschlüssel!$A$4:$D$104,2,0)))</f>
        <v/>
      </c>
      <c r="AS30" s="4" t="str">
        <f t="shared" si="16"/>
        <v/>
      </c>
      <c r="AT30" s="14" t="str">
        <f t="shared" si="2"/>
        <v/>
      </c>
      <c r="AU30" s="98"/>
      <c r="AV30" s="28"/>
      <c r="AW30" s="29"/>
      <c r="AX30" s="263" t="str">
        <f t="shared" si="3"/>
        <v/>
      </c>
      <c r="AY30" s="263" t="str">
        <f t="shared" si="4"/>
        <v/>
      </c>
      <c r="AZ30" s="263" t="str">
        <f t="shared" si="5"/>
        <v/>
      </c>
      <c r="BA30" s="265" t="str">
        <f>IF(AK30="","",VLOOKUP(AK30,Notenschlüssel!$B$4:$D$104,3,0))</f>
        <v/>
      </c>
      <c r="BB30" s="265" t="str">
        <f>IF(AR30="","",VLOOKUP(AR30,Notenschlüssel!$B$4:$D$104,3,0))</f>
        <v/>
      </c>
    </row>
    <row r="31" spans="1:54">
      <c r="A31" s="382"/>
      <c r="B31" s="383"/>
      <c r="C31" s="383"/>
      <c r="D31" s="384"/>
      <c r="E31" s="383"/>
      <c r="F31" s="345"/>
      <c r="G31" s="21"/>
      <c r="H31" s="346"/>
      <c r="I31" s="48"/>
      <c r="J31" s="347"/>
      <c r="K31" s="34"/>
      <c r="L31" s="23"/>
      <c r="M31" s="185" t="str">
        <f t="shared" si="17"/>
        <v/>
      </c>
      <c r="N31" s="182" t="str">
        <f>IF(K31="","",(VLOOKUP((ROUNDDOWN(M31,0)),Notenschlüssel!$A$4:$D$104,2,0)))</f>
        <v/>
      </c>
      <c r="O31" s="183" t="str">
        <f t="shared" si="18"/>
        <v/>
      </c>
      <c r="P31" s="27"/>
      <c r="Q31" s="23"/>
      <c r="R31" s="185" t="str">
        <f t="shared" si="8"/>
        <v/>
      </c>
      <c r="S31" s="181" t="str">
        <f>IF(P31="","",(VLOOKUP((ROUNDDOWN(R31,0)),Notenschlüssel!$A$4:$D$104,2,0)))</f>
        <v/>
      </c>
      <c r="T31" s="183" t="str">
        <f t="shared" si="9"/>
        <v/>
      </c>
      <c r="U31" s="186" t="str">
        <f t="shared" si="10"/>
        <v/>
      </c>
      <c r="V31" s="180" t="str">
        <f>IF(U31="","",(VLOOKUP((ROUNDDOWN(U31,0)),Notenschlüssel!$A$4:$D$104,2,0)))</f>
        <v/>
      </c>
      <c r="W31" s="241" t="str">
        <f t="shared" si="11"/>
        <v/>
      </c>
      <c r="X31" s="247"/>
      <c r="Y31" s="23"/>
      <c r="Z31" s="185" t="str">
        <f t="shared" si="12"/>
        <v/>
      </c>
      <c r="AA31" s="191" t="str">
        <f>IF(X31="","",(VLOOKUP((ROUNDDOWN(Z31,0)),Notenschlüssel!$A$4:$D$104,2,0)))</f>
        <v/>
      </c>
      <c r="AB31" s="248" t="str">
        <f t="shared" si="13"/>
        <v/>
      </c>
      <c r="AC31" s="250"/>
      <c r="AD31" s="27"/>
      <c r="AE31" s="23"/>
      <c r="AF31" s="190" t="str">
        <f t="shared" si="14"/>
        <v/>
      </c>
      <c r="AG31" s="191" t="str">
        <f>IF(AF31="","",(VLOOKUP((ROUNDDOWN(AF31,0)),Notenschlüssel!$A$4:$D$104,2,0)))</f>
        <v/>
      </c>
      <c r="AH31" s="248" t="str">
        <f t="shared" si="15"/>
        <v/>
      </c>
      <c r="AI31" s="25"/>
      <c r="AJ31" s="304" t="str">
        <f t="shared" si="0"/>
        <v/>
      </c>
      <c r="AK31" s="303" t="str">
        <f>IF(AJ31="","",(VLOOKUP(ROUND(AJ31,0),Notenschlüssel!$A$4:$D$104,2,0)))</f>
        <v/>
      </c>
      <c r="AL31" s="3" t="str">
        <f t="shared" si="1"/>
        <v/>
      </c>
      <c r="AM31" s="27"/>
      <c r="AN31" s="27"/>
      <c r="AO31" s="27"/>
      <c r="AP31" s="27"/>
      <c r="AQ31" s="305" t="str">
        <f>IF(OR(AM31="",AN31="",AO31="",AP31=""),"",(ROUND(AM31*Gewichtung!$D$16,1)+ROUND(AN31*Gewichtung!$E$16,1)+ROUND(AO31*Gewichtung!$F$16,1)+ROUND(AP31*Gewichtung!$G$16,1)))</f>
        <v/>
      </c>
      <c r="AR31" s="301" t="str">
        <f>IF(AQ31="","",(VLOOKUP(ROUND(AQ31,0),Notenschlüssel!$A$4:$D$104,2,0)))</f>
        <v/>
      </c>
      <c r="AS31" s="4" t="str">
        <f t="shared" si="16"/>
        <v/>
      </c>
      <c r="AT31" s="14" t="str">
        <f t="shared" si="2"/>
        <v/>
      </c>
      <c r="AU31" s="98"/>
      <c r="AV31" s="28"/>
      <c r="AW31" s="29"/>
      <c r="AX31" s="263" t="str">
        <f t="shared" si="3"/>
        <v/>
      </c>
      <c r="AY31" s="263" t="str">
        <f t="shared" si="4"/>
        <v/>
      </c>
      <c r="AZ31" s="263" t="str">
        <f t="shared" si="5"/>
        <v/>
      </c>
      <c r="BA31" s="265" t="str">
        <f>IF(AK31="","",VLOOKUP(AK31,Notenschlüssel!$B$4:$D$104,3,0))</f>
        <v/>
      </c>
      <c r="BB31" s="265" t="str">
        <f>IF(AR31="","",VLOOKUP(AR31,Notenschlüssel!$B$4:$D$104,3,0))</f>
        <v/>
      </c>
    </row>
    <row r="32" spans="1:54">
      <c r="A32" s="348"/>
      <c r="B32" s="21"/>
      <c r="C32" s="21"/>
      <c r="D32" s="344"/>
      <c r="E32" s="21"/>
      <c r="F32" s="345"/>
      <c r="G32" s="21"/>
      <c r="H32" s="346"/>
      <c r="I32" s="48"/>
      <c r="J32" s="347"/>
      <c r="K32" s="34"/>
      <c r="L32" s="23"/>
      <c r="M32" s="185" t="str">
        <f t="shared" si="17"/>
        <v/>
      </c>
      <c r="N32" s="182" t="str">
        <f>IF(K32="","",(VLOOKUP((ROUNDDOWN(M32,0)),Notenschlüssel!$A$4:$D$104,2,0)))</f>
        <v/>
      </c>
      <c r="O32" s="183" t="str">
        <f t="shared" si="18"/>
        <v/>
      </c>
      <c r="P32" s="27"/>
      <c r="Q32" s="23"/>
      <c r="R32" s="185" t="str">
        <f t="shared" si="8"/>
        <v/>
      </c>
      <c r="S32" s="181" t="str">
        <f>IF(P32="","",(VLOOKUP((ROUNDDOWN(R32,0)),Notenschlüssel!$A$4:$D$104,2,0)))</f>
        <v/>
      </c>
      <c r="T32" s="183" t="str">
        <f t="shared" si="9"/>
        <v/>
      </c>
      <c r="U32" s="186" t="str">
        <f t="shared" si="10"/>
        <v/>
      </c>
      <c r="V32" s="180" t="str">
        <f>IF(U32="","",(VLOOKUP((ROUNDDOWN(U32,0)),Notenschlüssel!$A$4:$D$104,2,0)))</f>
        <v/>
      </c>
      <c r="W32" s="241" t="str">
        <f t="shared" si="11"/>
        <v/>
      </c>
      <c r="X32" s="247"/>
      <c r="Y32" s="23"/>
      <c r="Z32" s="185" t="str">
        <f t="shared" si="12"/>
        <v/>
      </c>
      <c r="AA32" s="191" t="str">
        <f>IF(X32="","",(VLOOKUP((ROUNDDOWN(Z32,0)),Notenschlüssel!$A$4:$D$104,2,0)))</f>
        <v/>
      </c>
      <c r="AB32" s="248" t="str">
        <f t="shared" si="13"/>
        <v/>
      </c>
      <c r="AC32" s="250"/>
      <c r="AD32" s="27"/>
      <c r="AE32" s="23"/>
      <c r="AF32" s="190" t="str">
        <f t="shared" si="14"/>
        <v/>
      </c>
      <c r="AG32" s="191" t="str">
        <f>IF(AF32="","",(VLOOKUP((ROUNDDOWN(AF32,0)),Notenschlüssel!$A$4:$D$104,2,0)))</f>
        <v/>
      </c>
      <c r="AH32" s="248" t="str">
        <f t="shared" si="15"/>
        <v/>
      </c>
      <c r="AI32" s="25"/>
      <c r="AJ32" s="304" t="str">
        <f t="shared" si="0"/>
        <v/>
      </c>
      <c r="AK32" s="303" t="str">
        <f>IF(AJ32="","",(VLOOKUP(ROUND(AJ32,0),Notenschlüssel!$A$4:$D$104,2,0)))</f>
        <v/>
      </c>
      <c r="AL32" s="3" t="str">
        <f t="shared" si="1"/>
        <v/>
      </c>
      <c r="AM32" s="27"/>
      <c r="AN32" s="27"/>
      <c r="AO32" s="27"/>
      <c r="AP32" s="27"/>
      <c r="AQ32" s="305" t="str">
        <f>IF(OR(AM32="",AN32="",AO32="",AP32=""),"",(ROUND(AM32*Gewichtung!$D$16,1)+ROUND(AN32*Gewichtung!$E$16,1)+ROUND(AO32*Gewichtung!$F$16,1)+ROUND(AP32*Gewichtung!$G$16,1)))</f>
        <v/>
      </c>
      <c r="AR32" s="301" t="str">
        <f>IF(AQ32="","",(VLOOKUP(ROUND(AQ32,0),Notenschlüssel!$A$4:$D$104,2,0)))</f>
        <v/>
      </c>
      <c r="AS32" s="4" t="str">
        <f t="shared" si="16"/>
        <v/>
      </c>
      <c r="AT32" s="14" t="str">
        <f t="shared" si="2"/>
        <v/>
      </c>
      <c r="AU32" s="98"/>
      <c r="AV32" s="28"/>
      <c r="AW32" s="29"/>
      <c r="AX32" s="263" t="str">
        <f t="shared" si="3"/>
        <v/>
      </c>
      <c r="AY32" s="263" t="str">
        <f t="shared" si="4"/>
        <v/>
      </c>
      <c r="AZ32" s="263" t="str">
        <f t="shared" si="5"/>
        <v/>
      </c>
      <c r="BA32" s="265" t="str">
        <f>IF(AK32="","",VLOOKUP(AK32,Notenschlüssel!$B$4:$D$104,3,0))</f>
        <v/>
      </c>
      <c r="BB32" s="265" t="str">
        <f>IF(AR32="","",VLOOKUP(AR32,Notenschlüssel!$B$4:$D$104,3,0))</f>
        <v/>
      </c>
    </row>
    <row r="33" spans="1:57">
      <c r="A33" s="348"/>
      <c r="B33" s="21"/>
      <c r="C33" s="21"/>
      <c r="D33" s="344"/>
      <c r="E33" s="21"/>
      <c r="F33" s="345"/>
      <c r="G33" s="21"/>
      <c r="H33" s="346"/>
      <c r="I33" s="48"/>
      <c r="J33" s="347"/>
      <c r="K33" s="34"/>
      <c r="L33" s="23"/>
      <c r="M33" s="185" t="str">
        <f t="shared" si="17"/>
        <v/>
      </c>
      <c r="N33" s="182" t="str">
        <f>IF(K33="","",(VLOOKUP((ROUNDDOWN(M33,0)),Notenschlüssel!$A$4:$D$104,2,0)))</f>
        <v/>
      </c>
      <c r="O33" s="183" t="str">
        <f t="shared" si="18"/>
        <v/>
      </c>
      <c r="P33" s="27"/>
      <c r="Q33" s="23"/>
      <c r="R33" s="185" t="str">
        <f t="shared" si="8"/>
        <v/>
      </c>
      <c r="S33" s="181" t="str">
        <f>IF(P33="","",(VLOOKUP((ROUNDDOWN(R33,0)),Notenschlüssel!$A$4:$D$104,2,0)))</f>
        <v/>
      </c>
      <c r="T33" s="183" t="str">
        <f t="shared" si="9"/>
        <v/>
      </c>
      <c r="U33" s="186" t="str">
        <f t="shared" si="10"/>
        <v/>
      </c>
      <c r="V33" s="180" t="str">
        <f>IF(U33="","",(VLOOKUP((ROUNDDOWN(U33,0)),Notenschlüssel!$A$4:$D$104,2,0)))</f>
        <v/>
      </c>
      <c r="W33" s="241" t="str">
        <f t="shared" si="11"/>
        <v/>
      </c>
      <c r="X33" s="247"/>
      <c r="Y33" s="23"/>
      <c r="Z33" s="185" t="str">
        <f t="shared" si="12"/>
        <v/>
      </c>
      <c r="AA33" s="191" t="str">
        <f>IF(X33="","",(VLOOKUP((ROUNDDOWN(Z33,0)),Notenschlüssel!$A$4:$D$104,2,0)))</f>
        <v/>
      </c>
      <c r="AB33" s="248" t="str">
        <f t="shared" si="13"/>
        <v/>
      </c>
      <c r="AC33" s="250"/>
      <c r="AD33" s="27"/>
      <c r="AE33" s="23"/>
      <c r="AF33" s="190" t="str">
        <f t="shared" si="14"/>
        <v/>
      </c>
      <c r="AG33" s="191" t="str">
        <f>IF(AF33="","",(VLOOKUP((ROUNDDOWN(AF33,0)),Notenschlüssel!$A$4:$D$104,2,0)))</f>
        <v/>
      </c>
      <c r="AH33" s="248" t="str">
        <f t="shared" si="15"/>
        <v/>
      </c>
      <c r="AI33" s="25"/>
      <c r="AJ33" s="304" t="str">
        <f t="shared" si="0"/>
        <v/>
      </c>
      <c r="AK33" s="303" t="str">
        <f>IF(AJ33="","",(VLOOKUP(ROUND(AJ33,0),Notenschlüssel!$A$4:$D$104,2,0)))</f>
        <v/>
      </c>
      <c r="AL33" s="3" t="str">
        <f t="shared" si="1"/>
        <v/>
      </c>
      <c r="AM33" s="27"/>
      <c r="AN33" s="27"/>
      <c r="AO33" s="27"/>
      <c r="AP33" s="27"/>
      <c r="AQ33" s="305" t="str">
        <f>IF(OR(AM33="",AN33="",AO33="",AP33=""),"",(ROUND(AM33*Gewichtung!$D$16,1)+ROUND(AN33*Gewichtung!$E$16,1)+ROUND(AO33*Gewichtung!$F$16,1)+ROUND(AP33*Gewichtung!$G$16,1)))</f>
        <v/>
      </c>
      <c r="AR33" s="301" t="str">
        <f>IF(AQ33="","",(VLOOKUP(ROUND(AQ33,0),Notenschlüssel!$A$4:$D$104,2,0)))</f>
        <v/>
      </c>
      <c r="AS33" s="4" t="str">
        <f t="shared" si="16"/>
        <v/>
      </c>
      <c r="AT33" s="14" t="str">
        <f t="shared" si="2"/>
        <v/>
      </c>
      <c r="AU33" s="98"/>
      <c r="AV33" s="28"/>
      <c r="AW33" s="29"/>
      <c r="AX33" s="263" t="str">
        <f t="shared" si="3"/>
        <v/>
      </c>
      <c r="AY33" s="263" t="str">
        <f t="shared" si="4"/>
        <v/>
      </c>
      <c r="AZ33" s="263" t="str">
        <f t="shared" si="5"/>
        <v/>
      </c>
      <c r="BA33" s="265" t="str">
        <f>IF(AK33="","",VLOOKUP(AK33,Notenschlüssel!$B$4:$D$104,3,0))</f>
        <v/>
      </c>
      <c r="BB33" s="265" t="str">
        <f>IF(AR33="","",VLOOKUP(AR33,Notenschlüssel!$B$4:$D$104,3,0))</f>
        <v/>
      </c>
    </row>
    <row r="34" spans="1:57">
      <c r="A34" s="348"/>
      <c r="B34" s="21"/>
      <c r="C34" s="21"/>
      <c r="D34" s="344"/>
      <c r="E34" s="21"/>
      <c r="F34" s="345"/>
      <c r="G34" s="21"/>
      <c r="H34" s="346"/>
      <c r="I34" s="48"/>
      <c r="J34" s="347"/>
      <c r="K34" s="34"/>
      <c r="L34" s="23"/>
      <c r="M34" s="185" t="str">
        <f t="shared" si="17"/>
        <v/>
      </c>
      <c r="N34" s="182" t="str">
        <f>IF(K34="","",(VLOOKUP((ROUNDDOWN(M34,0)),Notenschlüssel!$A$4:$D$104,2,0)))</f>
        <v/>
      </c>
      <c r="O34" s="183" t="str">
        <f t="shared" si="18"/>
        <v/>
      </c>
      <c r="P34" s="27"/>
      <c r="Q34" s="23"/>
      <c r="R34" s="185" t="str">
        <f t="shared" si="8"/>
        <v/>
      </c>
      <c r="S34" s="181" t="str">
        <f>IF(P34="","",(VLOOKUP((ROUNDDOWN(R34,0)),Notenschlüssel!$A$4:$D$104,2,0)))</f>
        <v/>
      </c>
      <c r="T34" s="183" t="str">
        <f t="shared" si="9"/>
        <v/>
      </c>
      <c r="U34" s="186" t="str">
        <f t="shared" si="10"/>
        <v/>
      </c>
      <c r="V34" s="180" t="str">
        <f>IF(U34="","",(VLOOKUP((ROUNDDOWN(U34,0)),Notenschlüssel!$A$4:$D$104,2,0)))</f>
        <v/>
      </c>
      <c r="W34" s="241" t="str">
        <f t="shared" si="11"/>
        <v/>
      </c>
      <c r="X34" s="247"/>
      <c r="Y34" s="23"/>
      <c r="Z34" s="185" t="str">
        <f t="shared" si="12"/>
        <v/>
      </c>
      <c r="AA34" s="191" t="str">
        <f>IF(X34="","",(VLOOKUP((ROUNDDOWN(Z34,0)),Notenschlüssel!$A$4:$D$104,2,0)))</f>
        <v/>
      </c>
      <c r="AB34" s="248" t="str">
        <f t="shared" si="13"/>
        <v/>
      </c>
      <c r="AC34" s="250"/>
      <c r="AD34" s="27"/>
      <c r="AE34" s="23"/>
      <c r="AF34" s="190" t="str">
        <f t="shared" si="14"/>
        <v/>
      </c>
      <c r="AG34" s="191" t="str">
        <f>IF(AF34="","",(VLOOKUP((ROUNDDOWN(AF34,0)),Notenschlüssel!$A$4:$D$104,2,0)))</f>
        <v/>
      </c>
      <c r="AH34" s="248" t="str">
        <f t="shared" si="15"/>
        <v/>
      </c>
      <c r="AI34" s="25"/>
      <c r="AJ34" s="304" t="str">
        <f t="shared" si="0"/>
        <v/>
      </c>
      <c r="AK34" s="303" t="str">
        <f>IF(AJ34="","",(VLOOKUP(ROUND(AJ34,0),Notenschlüssel!$A$4:$D$104,2,0)))</f>
        <v/>
      </c>
      <c r="AL34" s="3" t="str">
        <f t="shared" si="1"/>
        <v/>
      </c>
      <c r="AM34" s="27"/>
      <c r="AN34" s="27"/>
      <c r="AO34" s="27"/>
      <c r="AP34" s="27"/>
      <c r="AQ34" s="305" t="str">
        <f>IF(OR(AM34="",AN34="",AO34="",AP34=""),"",(ROUND(AM34*Gewichtung!$D$16,1)+ROUND(AN34*Gewichtung!$E$16,1)+ROUND(AO34*Gewichtung!$F$16,1)+ROUND(AP34*Gewichtung!$G$16,1)))</f>
        <v/>
      </c>
      <c r="AR34" s="301" t="str">
        <f>IF(AQ34="","",(VLOOKUP(ROUND(AQ34,0),Notenschlüssel!$A$4:$D$104,2,0)))</f>
        <v/>
      </c>
      <c r="AS34" s="4" t="str">
        <f t="shared" si="16"/>
        <v/>
      </c>
      <c r="AT34" s="14" t="str">
        <f t="shared" si="2"/>
        <v/>
      </c>
      <c r="AU34" s="98"/>
      <c r="AV34" s="28"/>
      <c r="AW34" s="29"/>
      <c r="AX34" s="263" t="str">
        <f t="shared" si="3"/>
        <v/>
      </c>
      <c r="AY34" s="263" t="str">
        <f t="shared" si="4"/>
        <v/>
      </c>
      <c r="AZ34" s="263" t="str">
        <f t="shared" si="5"/>
        <v/>
      </c>
      <c r="BA34" s="265" t="str">
        <f>IF(AK34="","",VLOOKUP(AK34,Notenschlüssel!$B$4:$D$104,3,0))</f>
        <v/>
      </c>
      <c r="BB34" s="265" t="str">
        <f>IF(AR34="","",VLOOKUP(AR34,Notenschlüssel!$B$4:$D$104,3,0))</f>
        <v/>
      </c>
    </row>
    <row r="35" spans="1:57">
      <c r="A35" s="348"/>
      <c r="B35" s="21"/>
      <c r="C35" s="21"/>
      <c r="D35" s="344"/>
      <c r="E35" s="21"/>
      <c r="F35" s="345"/>
      <c r="G35" s="21"/>
      <c r="H35" s="346"/>
      <c r="I35" s="48"/>
      <c r="J35" s="347"/>
      <c r="K35" s="34"/>
      <c r="L35" s="23"/>
      <c r="M35" s="185" t="str">
        <f t="shared" si="17"/>
        <v/>
      </c>
      <c r="N35" s="182" t="str">
        <f>IF(K35="","",(VLOOKUP((ROUNDDOWN(M35,0)),Notenschlüssel!$A$4:$D$104,2,0)))</f>
        <v/>
      </c>
      <c r="O35" s="183" t="str">
        <f t="shared" si="18"/>
        <v/>
      </c>
      <c r="P35" s="27"/>
      <c r="Q35" s="23"/>
      <c r="R35" s="185" t="str">
        <f t="shared" si="8"/>
        <v/>
      </c>
      <c r="S35" s="181" t="str">
        <f>IF(P35="","",(VLOOKUP((ROUNDDOWN(R35,0)),Notenschlüssel!$A$4:$D$104,2,0)))</f>
        <v/>
      </c>
      <c r="T35" s="183" t="str">
        <f t="shared" si="9"/>
        <v/>
      </c>
      <c r="U35" s="186" t="str">
        <f t="shared" si="10"/>
        <v/>
      </c>
      <c r="V35" s="180" t="str">
        <f>IF(U35="","",(VLOOKUP((ROUNDDOWN(U35,0)),Notenschlüssel!$A$4:$D$104,2,0)))</f>
        <v/>
      </c>
      <c r="W35" s="241" t="str">
        <f t="shared" si="11"/>
        <v/>
      </c>
      <c r="X35" s="247"/>
      <c r="Y35" s="23"/>
      <c r="Z35" s="185" t="str">
        <f t="shared" si="12"/>
        <v/>
      </c>
      <c r="AA35" s="191" t="str">
        <f>IF(X35="","",(VLOOKUP((ROUNDDOWN(Z35,0)),Notenschlüssel!$A$4:$D$104,2,0)))</f>
        <v/>
      </c>
      <c r="AB35" s="248" t="str">
        <f t="shared" si="13"/>
        <v/>
      </c>
      <c r="AC35" s="250"/>
      <c r="AD35" s="27"/>
      <c r="AE35" s="23"/>
      <c r="AF35" s="190" t="str">
        <f t="shared" si="14"/>
        <v/>
      </c>
      <c r="AG35" s="191" t="str">
        <f>IF(AF35="","",(VLOOKUP((ROUNDDOWN(AF35,0)),Notenschlüssel!$A$4:$D$104,2,0)))</f>
        <v/>
      </c>
      <c r="AH35" s="248" t="str">
        <f t="shared" si="15"/>
        <v/>
      </c>
      <c r="AI35" s="25"/>
      <c r="AJ35" s="304" t="str">
        <f t="shared" si="0"/>
        <v/>
      </c>
      <c r="AK35" s="303" t="str">
        <f>IF(AJ35="","",(VLOOKUP(ROUND(AJ35,0),Notenschlüssel!$A$4:$D$104,2,0)))</f>
        <v/>
      </c>
      <c r="AL35" s="3" t="str">
        <f t="shared" si="1"/>
        <v/>
      </c>
      <c r="AM35" s="27"/>
      <c r="AN35" s="27"/>
      <c r="AO35" s="27"/>
      <c r="AP35" s="27"/>
      <c r="AQ35" s="305" t="str">
        <f>IF(OR(AM35="",AN35="",AO35="",AP35=""),"",(ROUND(AM35*Gewichtung!$D$16,1)+ROUND(AN35*Gewichtung!$E$16,1)+ROUND(AO35*Gewichtung!$F$16,1)+ROUND(AP35*Gewichtung!$G$16,1)))</f>
        <v/>
      </c>
      <c r="AR35" s="301" t="str">
        <f>IF(AQ35="","",(VLOOKUP(ROUND(AQ35,0),Notenschlüssel!$A$4:$D$104,2,0)))</f>
        <v/>
      </c>
      <c r="AS35" s="4" t="str">
        <f t="shared" si="16"/>
        <v/>
      </c>
      <c r="AT35" s="14" t="str">
        <f t="shared" si="2"/>
        <v/>
      </c>
      <c r="AU35" s="98"/>
      <c r="AV35" s="28"/>
      <c r="AW35" s="29"/>
      <c r="AX35" s="263" t="str">
        <f t="shared" si="3"/>
        <v/>
      </c>
      <c r="AY35" s="263" t="str">
        <f t="shared" si="4"/>
        <v/>
      </c>
      <c r="AZ35" s="263" t="str">
        <f t="shared" si="5"/>
        <v/>
      </c>
      <c r="BA35" s="265" t="str">
        <f>IF(AK35="","",VLOOKUP(AK35,Notenschlüssel!$B$4:$D$104,3,0))</f>
        <v/>
      </c>
      <c r="BB35" s="265" t="str">
        <f>IF(AR35="","",VLOOKUP(AR35,Notenschlüssel!$B$4:$D$104,3,0))</f>
        <v/>
      </c>
    </row>
    <row r="36" spans="1:57">
      <c r="A36" s="348"/>
      <c r="B36" s="21"/>
      <c r="C36" s="21"/>
      <c r="D36" s="344"/>
      <c r="E36" s="21"/>
      <c r="F36" s="345"/>
      <c r="G36" s="21"/>
      <c r="H36" s="346"/>
      <c r="I36" s="48"/>
      <c r="J36" s="347"/>
      <c r="K36" s="34"/>
      <c r="L36" s="23"/>
      <c r="M36" s="185" t="str">
        <f t="shared" si="17"/>
        <v/>
      </c>
      <c r="N36" s="182" t="str">
        <f>IF(K36="","",(VLOOKUP((ROUNDDOWN(M36,0)),Notenschlüssel!$A$4:$D$104,2,0)))</f>
        <v/>
      </c>
      <c r="O36" s="183" t="str">
        <f t="shared" si="18"/>
        <v/>
      </c>
      <c r="P36" s="27"/>
      <c r="Q36" s="23"/>
      <c r="R36" s="185" t="str">
        <f t="shared" si="8"/>
        <v/>
      </c>
      <c r="S36" s="181" t="str">
        <f>IF(P36="","",(VLOOKUP((ROUNDDOWN(R36,0)),Notenschlüssel!$A$4:$D$104,2,0)))</f>
        <v/>
      </c>
      <c r="T36" s="183" t="str">
        <f t="shared" si="9"/>
        <v/>
      </c>
      <c r="U36" s="186" t="str">
        <f t="shared" si="10"/>
        <v/>
      </c>
      <c r="V36" s="180" t="str">
        <f>IF(U36="","",(VLOOKUP((ROUNDDOWN(U36,0)),Notenschlüssel!$A$4:$D$104,2,0)))</f>
        <v/>
      </c>
      <c r="W36" s="241" t="str">
        <f t="shared" si="11"/>
        <v/>
      </c>
      <c r="X36" s="247"/>
      <c r="Y36" s="23"/>
      <c r="Z36" s="185" t="str">
        <f t="shared" si="12"/>
        <v/>
      </c>
      <c r="AA36" s="191" t="str">
        <f>IF(X36="","",(VLOOKUP((ROUNDDOWN(Z36,0)),Notenschlüssel!$A$4:$D$104,2,0)))</f>
        <v/>
      </c>
      <c r="AB36" s="248" t="str">
        <f t="shared" si="13"/>
        <v/>
      </c>
      <c r="AC36" s="250"/>
      <c r="AD36" s="27"/>
      <c r="AE36" s="23"/>
      <c r="AF36" s="190" t="str">
        <f t="shared" si="14"/>
        <v/>
      </c>
      <c r="AG36" s="191" t="str">
        <f>IF(AF36="","",(VLOOKUP((ROUNDDOWN(AF36,0)),Notenschlüssel!$A$4:$D$104,2,0)))</f>
        <v/>
      </c>
      <c r="AH36" s="248" t="str">
        <f t="shared" si="15"/>
        <v/>
      </c>
      <c r="AI36" s="25"/>
      <c r="AJ36" s="304" t="str">
        <f t="shared" si="0"/>
        <v/>
      </c>
      <c r="AK36" s="303" t="str">
        <f>IF(AJ36="","",(VLOOKUP(ROUND(AJ36,0),Notenschlüssel!$A$4:$D$104,2,0)))</f>
        <v/>
      </c>
      <c r="AL36" s="3" t="str">
        <f t="shared" si="1"/>
        <v/>
      </c>
      <c r="AM36" s="27"/>
      <c r="AN36" s="27"/>
      <c r="AO36" s="27"/>
      <c r="AP36" s="27"/>
      <c r="AQ36" s="305" t="str">
        <f>IF(OR(AM36="",AN36="",AO36="",AP36=""),"",(ROUND(AM36*Gewichtung!$D$16,1)+ROUND(AN36*Gewichtung!$E$16,1)+ROUND(AO36*Gewichtung!$F$16,1)+ROUND(AP36*Gewichtung!$G$16,1)))</f>
        <v/>
      </c>
      <c r="AR36" s="301" t="str">
        <f>IF(AQ36="","",(VLOOKUP(ROUND(AQ36,0),Notenschlüssel!$A$4:$D$104,2,0)))</f>
        <v/>
      </c>
      <c r="AS36" s="4" t="str">
        <f t="shared" si="16"/>
        <v/>
      </c>
      <c r="AT36" s="14" t="str">
        <f t="shared" si="2"/>
        <v/>
      </c>
      <c r="AU36" s="98"/>
      <c r="AV36" s="28"/>
      <c r="AW36" s="29"/>
      <c r="AX36" s="263" t="str">
        <f t="shared" si="3"/>
        <v/>
      </c>
      <c r="AY36" s="263" t="str">
        <f t="shared" si="4"/>
        <v/>
      </c>
      <c r="AZ36" s="263" t="str">
        <f t="shared" si="5"/>
        <v/>
      </c>
      <c r="BA36" s="265" t="str">
        <f>IF(AK36="","",VLOOKUP(AK36,Notenschlüssel!$B$4:$D$104,3,0))</f>
        <v/>
      </c>
      <c r="BB36" s="265" t="str">
        <f>IF(AR36="","",VLOOKUP(AR36,Notenschlüssel!$B$4:$D$104,3,0))</f>
        <v/>
      </c>
    </row>
    <row r="37" spans="1:57">
      <c r="A37" s="348"/>
      <c r="B37" s="21"/>
      <c r="C37" s="21"/>
      <c r="D37" s="344"/>
      <c r="E37" s="21"/>
      <c r="F37" s="345"/>
      <c r="G37" s="21"/>
      <c r="H37" s="346"/>
      <c r="I37" s="48"/>
      <c r="J37" s="347"/>
      <c r="K37" s="34"/>
      <c r="L37" s="23"/>
      <c r="M37" s="185" t="str">
        <f t="shared" si="17"/>
        <v/>
      </c>
      <c r="N37" s="182" t="str">
        <f>IF(K37="","",(VLOOKUP((ROUNDDOWN(M37,0)),Notenschlüssel!$A$4:$D$104,2,0)))</f>
        <v/>
      </c>
      <c r="O37" s="183" t="str">
        <f t="shared" si="18"/>
        <v/>
      </c>
      <c r="P37" s="27"/>
      <c r="Q37" s="23"/>
      <c r="R37" s="185" t="str">
        <f t="shared" si="8"/>
        <v/>
      </c>
      <c r="S37" s="181" t="str">
        <f>IF(P37="","",(VLOOKUP((ROUNDDOWN(R37,0)),Notenschlüssel!$A$4:$D$104,2,0)))</f>
        <v/>
      </c>
      <c r="T37" s="183" t="str">
        <f t="shared" si="9"/>
        <v/>
      </c>
      <c r="U37" s="186" t="str">
        <f t="shared" si="10"/>
        <v/>
      </c>
      <c r="V37" s="180" t="str">
        <f>IF(U37="","",(VLOOKUP((ROUNDDOWN(U37,0)),Notenschlüssel!$A$4:$D$104,2,0)))</f>
        <v/>
      </c>
      <c r="W37" s="241" t="str">
        <f t="shared" si="11"/>
        <v/>
      </c>
      <c r="X37" s="247"/>
      <c r="Y37" s="23"/>
      <c r="Z37" s="185" t="str">
        <f t="shared" si="12"/>
        <v/>
      </c>
      <c r="AA37" s="191" t="str">
        <f>IF(X37="","",(VLOOKUP((ROUNDDOWN(Z37,0)),Notenschlüssel!$A$4:$D$104,2,0)))</f>
        <v/>
      </c>
      <c r="AB37" s="248" t="str">
        <f t="shared" si="13"/>
        <v/>
      </c>
      <c r="AC37" s="250"/>
      <c r="AD37" s="27"/>
      <c r="AE37" s="23"/>
      <c r="AF37" s="190" t="str">
        <f t="shared" si="14"/>
        <v/>
      </c>
      <c r="AG37" s="191" t="str">
        <f>IF(AF37="","",(VLOOKUP((ROUNDDOWN(AF37,0)),Notenschlüssel!$A$4:$D$104,2,0)))</f>
        <v/>
      </c>
      <c r="AH37" s="248" t="str">
        <f t="shared" si="15"/>
        <v/>
      </c>
      <c r="AI37" s="25"/>
      <c r="AJ37" s="304" t="str">
        <f t="shared" si="0"/>
        <v/>
      </c>
      <c r="AK37" s="303" t="str">
        <f>IF(AJ37="","",(VLOOKUP(ROUND(AJ37,0),Notenschlüssel!$A$4:$D$104,2,0)))</f>
        <v/>
      </c>
      <c r="AL37" s="3" t="str">
        <f t="shared" si="1"/>
        <v/>
      </c>
      <c r="AM37" s="27"/>
      <c r="AN37" s="27"/>
      <c r="AO37" s="27"/>
      <c r="AP37" s="27"/>
      <c r="AQ37" s="305" t="str">
        <f>IF(OR(AM37="",AN37="",AO37="",AP37=""),"",(ROUND(AM37*Gewichtung!$D$16,1)+ROUND(AN37*Gewichtung!$E$16,1)+ROUND(AO37*Gewichtung!$F$16,1)+ROUND(AP37*Gewichtung!$G$16,1)))</f>
        <v/>
      </c>
      <c r="AR37" s="301" t="str">
        <f>IF(AQ37="","",(VLOOKUP(ROUND(AQ37,0),Notenschlüssel!$A$4:$D$104,2,0)))</f>
        <v/>
      </c>
      <c r="AS37" s="4" t="str">
        <f t="shared" si="16"/>
        <v/>
      </c>
      <c r="AT37" s="14" t="str">
        <f t="shared" si="2"/>
        <v/>
      </c>
      <c r="AU37" s="98"/>
      <c r="AV37" s="28"/>
      <c r="AW37" s="29"/>
      <c r="AX37" s="263" t="str">
        <f t="shared" si="3"/>
        <v/>
      </c>
      <c r="AY37" s="263" t="str">
        <f t="shared" si="4"/>
        <v/>
      </c>
      <c r="AZ37" s="263" t="str">
        <f t="shared" si="5"/>
        <v/>
      </c>
      <c r="BA37" s="265" t="str">
        <f>IF(AK37="","",VLOOKUP(AK37,Notenschlüssel!$B$4:$D$104,3,0))</f>
        <v/>
      </c>
      <c r="BB37" s="265" t="str">
        <f>IF(AR37="","",VLOOKUP(AR37,Notenschlüssel!$B$4:$D$104,3,0))</f>
        <v/>
      </c>
    </row>
    <row r="38" spans="1:57">
      <c r="A38" s="348"/>
      <c r="B38" s="21"/>
      <c r="C38" s="21"/>
      <c r="D38" s="344"/>
      <c r="E38" s="21"/>
      <c r="F38" s="345"/>
      <c r="G38" s="21"/>
      <c r="H38" s="346"/>
      <c r="I38" s="48"/>
      <c r="J38" s="347"/>
      <c r="K38" s="34"/>
      <c r="L38" s="23"/>
      <c r="M38" s="185" t="str">
        <f t="shared" si="17"/>
        <v/>
      </c>
      <c r="N38" s="182" t="str">
        <f>IF(K38="","",(VLOOKUP((ROUNDDOWN(M38,0)),Notenschlüssel!$A$4:$D$104,2,0)))</f>
        <v/>
      </c>
      <c r="O38" s="183" t="str">
        <f t="shared" si="18"/>
        <v/>
      </c>
      <c r="P38" s="27"/>
      <c r="Q38" s="23"/>
      <c r="R38" s="185" t="str">
        <f t="shared" si="8"/>
        <v/>
      </c>
      <c r="S38" s="181" t="str">
        <f>IF(P38="","",(VLOOKUP((ROUNDDOWN(R38,0)),Notenschlüssel!$A$4:$D$104,2,0)))</f>
        <v/>
      </c>
      <c r="T38" s="183" t="str">
        <f t="shared" si="9"/>
        <v/>
      </c>
      <c r="U38" s="186" t="str">
        <f t="shared" si="10"/>
        <v/>
      </c>
      <c r="V38" s="180" t="str">
        <f>IF(U38="","",(VLOOKUP((ROUNDDOWN(U38,0)),Notenschlüssel!$A$4:$D$104,2,0)))</f>
        <v/>
      </c>
      <c r="W38" s="241" t="str">
        <f t="shared" si="11"/>
        <v/>
      </c>
      <c r="X38" s="247"/>
      <c r="Y38" s="23"/>
      <c r="Z38" s="185" t="str">
        <f t="shared" si="12"/>
        <v/>
      </c>
      <c r="AA38" s="191" t="str">
        <f>IF(X38="","",(VLOOKUP((ROUNDDOWN(Z38,0)),Notenschlüssel!$A$4:$D$104,2,0)))</f>
        <v/>
      </c>
      <c r="AB38" s="248" t="str">
        <f t="shared" si="13"/>
        <v/>
      </c>
      <c r="AC38" s="250"/>
      <c r="AD38" s="27"/>
      <c r="AE38" s="23"/>
      <c r="AF38" s="190" t="str">
        <f t="shared" si="14"/>
        <v/>
      </c>
      <c r="AG38" s="191" t="str">
        <f>IF(AF38="","",(VLOOKUP((ROUNDDOWN(AF38,0)),Notenschlüssel!$A$4:$D$104,2,0)))</f>
        <v/>
      </c>
      <c r="AH38" s="248" t="str">
        <f t="shared" si="15"/>
        <v/>
      </c>
      <c r="AI38" s="25"/>
      <c r="AJ38" s="304" t="str">
        <f t="shared" si="0"/>
        <v/>
      </c>
      <c r="AK38" s="303" t="str">
        <f>IF(AJ38="","",(VLOOKUP(ROUND(AJ38,0),Notenschlüssel!$A$4:$D$104,2,0)))</f>
        <v/>
      </c>
      <c r="AL38" s="3" t="str">
        <f t="shared" si="1"/>
        <v/>
      </c>
      <c r="AM38" s="27"/>
      <c r="AN38" s="27"/>
      <c r="AO38" s="27"/>
      <c r="AP38" s="27"/>
      <c r="AQ38" s="305" t="str">
        <f>IF(OR(AM38="",AN38="",AO38="",AP38=""),"",(ROUND(AM38*Gewichtung!$D$16,1)+ROUND(AN38*Gewichtung!$E$16,1)+ROUND(AO38*Gewichtung!$F$16,1)+ROUND(AP38*Gewichtung!$G$16,1)))</f>
        <v/>
      </c>
      <c r="AR38" s="301" t="str">
        <f>IF(AQ38="","",(VLOOKUP(ROUND(AQ38,0),Notenschlüssel!$A$4:$D$104,2,0)))</f>
        <v/>
      </c>
      <c r="AS38" s="4" t="str">
        <f t="shared" si="16"/>
        <v/>
      </c>
      <c r="AT38" s="14" t="str">
        <f t="shared" si="2"/>
        <v/>
      </c>
      <c r="AU38" s="98"/>
      <c r="AV38" s="28"/>
      <c r="AW38" s="29"/>
      <c r="AX38" s="263" t="str">
        <f t="shared" si="3"/>
        <v/>
      </c>
      <c r="AY38" s="263" t="str">
        <f t="shared" si="4"/>
        <v/>
      </c>
      <c r="AZ38" s="263" t="str">
        <f t="shared" si="5"/>
        <v/>
      </c>
      <c r="BA38" s="265" t="str">
        <f>IF(AK38="","",VLOOKUP(AK38,Notenschlüssel!$B$4:$D$104,3,0))</f>
        <v/>
      </c>
      <c r="BB38" s="265" t="str">
        <f>IF(AR38="","",VLOOKUP(AR38,Notenschlüssel!$B$4:$D$104,3,0))</f>
        <v/>
      </c>
    </row>
    <row r="39" spans="1:57">
      <c r="A39" s="348"/>
      <c r="B39" s="21"/>
      <c r="C39" s="21"/>
      <c r="D39" s="344"/>
      <c r="E39" s="21"/>
      <c r="F39" s="345"/>
      <c r="G39" s="21"/>
      <c r="H39" s="346"/>
      <c r="I39" s="48"/>
      <c r="J39" s="347"/>
      <c r="K39" s="34"/>
      <c r="L39" s="23"/>
      <c r="M39" s="185" t="str">
        <f t="shared" si="17"/>
        <v/>
      </c>
      <c r="N39" s="182" t="str">
        <f>IF(K39="","",(VLOOKUP((ROUNDDOWN(M39,0)),Notenschlüssel!$A$4:$D$104,2,0)))</f>
        <v/>
      </c>
      <c r="O39" s="183" t="str">
        <f t="shared" si="18"/>
        <v/>
      </c>
      <c r="P39" s="27"/>
      <c r="Q39" s="23"/>
      <c r="R39" s="185" t="str">
        <f t="shared" si="8"/>
        <v/>
      </c>
      <c r="S39" s="181" t="str">
        <f>IF(P39="","",(VLOOKUP((ROUNDDOWN(R39,0)),Notenschlüssel!$A$4:$D$104,2,0)))</f>
        <v/>
      </c>
      <c r="T39" s="183" t="str">
        <f t="shared" si="9"/>
        <v/>
      </c>
      <c r="U39" s="186" t="str">
        <f t="shared" si="10"/>
        <v/>
      </c>
      <c r="V39" s="180" t="str">
        <f>IF(U39="","",(VLOOKUP((ROUNDDOWN(U39,0)),Notenschlüssel!$A$4:$D$104,2,0)))</f>
        <v/>
      </c>
      <c r="W39" s="241" t="str">
        <f t="shared" si="11"/>
        <v/>
      </c>
      <c r="X39" s="247"/>
      <c r="Y39" s="23"/>
      <c r="Z39" s="185" t="str">
        <f t="shared" si="12"/>
        <v/>
      </c>
      <c r="AA39" s="191" t="str">
        <f>IF(X39="","",(VLOOKUP((ROUNDDOWN(Z39,0)),Notenschlüssel!$A$4:$D$104,2,0)))</f>
        <v/>
      </c>
      <c r="AB39" s="248" t="str">
        <f t="shared" si="13"/>
        <v/>
      </c>
      <c r="AC39" s="250"/>
      <c r="AD39" s="27"/>
      <c r="AE39" s="23"/>
      <c r="AF39" s="190" t="str">
        <f t="shared" si="14"/>
        <v/>
      </c>
      <c r="AG39" s="191" t="str">
        <f>IF(AF39="","",(VLOOKUP((ROUNDDOWN(AF39,0)),Notenschlüssel!$A$4:$D$104,2,0)))</f>
        <v/>
      </c>
      <c r="AH39" s="248" t="str">
        <f t="shared" si="15"/>
        <v/>
      </c>
      <c r="AI39" s="25"/>
      <c r="AJ39" s="304" t="str">
        <f t="shared" si="0"/>
        <v/>
      </c>
      <c r="AK39" s="303" t="str">
        <f>IF(AJ39="","",(VLOOKUP(ROUND(AJ39,0),Notenschlüssel!$A$4:$D$104,2,0)))</f>
        <v/>
      </c>
      <c r="AL39" s="3" t="str">
        <f t="shared" si="1"/>
        <v/>
      </c>
      <c r="AM39" s="27"/>
      <c r="AN39" s="27"/>
      <c r="AO39" s="27"/>
      <c r="AP39" s="27"/>
      <c r="AQ39" s="305" t="str">
        <f>IF(OR(AM39="",AN39="",AO39="",AP39=""),"",(ROUND(AM39*Gewichtung!$D$16,1)+ROUND(AN39*Gewichtung!$E$16,1)+ROUND(AO39*Gewichtung!$F$16,1)+ROUND(AP39*Gewichtung!$G$16,1)))</f>
        <v/>
      </c>
      <c r="AR39" s="301" t="str">
        <f>IF(AQ39="","",(VLOOKUP(ROUND(AQ39,0),Notenschlüssel!$A$4:$D$104,2,0)))</f>
        <v/>
      </c>
      <c r="AS39" s="4" t="str">
        <f t="shared" si="16"/>
        <v/>
      </c>
      <c r="AT39" s="14" t="str">
        <f t="shared" si="2"/>
        <v/>
      </c>
      <c r="AU39" s="98"/>
      <c r="AV39" s="28"/>
      <c r="AW39" s="29"/>
      <c r="AX39" s="263" t="str">
        <f t="shared" si="3"/>
        <v/>
      </c>
      <c r="AY39" s="263" t="str">
        <f t="shared" si="4"/>
        <v/>
      </c>
      <c r="AZ39" s="263" t="str">
        <f t="shared" si="5"/>
        <v/>
      </c>
      <c r="BA39" s="265" t="str">
        <f>IF(AK39="","",VLOOKUP(AK39,Notenschlüssel!$B$4:$D$104,3,0))</f>
        <v/>
      </c>
      <c r="BB39" s="265" t="str">
        <f>IF(AR39="","",VLOOKUP(AR39,Notenschlüssel!$B$4:$D$104,3,0))</f>
        <v/>
      </c>
    </row>
    <row r="40" spans="1:57">
      <c r="A40" s="348"/>
      <c r="B40" s="21"/>
      <c r="C40" s="21"/>
      <c r="D40" s="344"/>
      <c r="E40" s="21"/>
      <c r="F40" s="345"/>
      <c r="G40" s="21"/>
      <c r="H40" s="346"/>
      <c r="I40" s="48"/>
      <c r="J40" s="347"/>
      <c r="K40" s="34"/>
      <c r="L40" s="23"/>
      <c r="M40" s="185" t="str">
        <f t="shared" si="17"/>
        <v/>
      </c>
      <c r="N40" s="182" t="str">
        <f>IF(K40="","",(VLOOKUP((ROUNDDOWN(M40,0)),Notenschlüssel!$A$4:$D$104,2,0)))</f>
        <v/>
      </c>
      <c r="O40" s="183" t="str">
        <f t="shared" si="18"/>
        <v/>
      </c>
      <c r="P40" s="27"/>
      <c r="Q40" s="23"/>
      <c r="R40" s="185" t="str">
        <f t="shared" si="8"/>
        <v/>
      </c>
      <c r="S40" s="181" t="str">
        <f>IF(P40="","",(VLOOKUP((ROUNDDOWN(R40,0)),Notenschlüssel!$A$4:$D$104,2,0)))</f>
        <v/>
      </c>
      <c r="T40" s="183" t="str">
        <f t="shared" si="9"/>
        <v/>
      </c>
      <c r="U40" s="186" t="str">
        <f t="shared" si="10"/>
        <v/>
      </c>
      <c r="V40" s="180" t="str">
        <f>IF(U40="","",(VLOOKUP((ROUNDDOWN(U40,0)),Notenschlüssel!$A$4:$D$104,2,0)))</f>
        <v/>
      </c>
      <c r="W40" s="241" t="str">
        <f t="shared" si="11"/>
        <v/>
      </c>
      <c r="X40" s="247"/>
      <c r="Y40" s="23"/>
      <c r="Z40" s="185" t="str">
        <f t="shared" si="12"/>
        <v/>
      </c>
      <c r="AA40" s="191" t="str">
        <f>IF(X40="","",(VLOOKUP((ROUNDDOWN(Z40,0)),Notenschlüssel!$A$4:$D$104,2,0)))</f>
        <v/>
      </c>
      <c r="AB40" s="248" t="str">
        <f t="shared" si="13"/>
        <v/>
      </c>
      <c r="AC40" s="250"/>
      <c r="AD40" s="27"/>
      <c r="AE40" s="23"/>
      <c r="AF40" s="190" t="str">
        <f t="shared" si="14"/>
        <v/>
      </c>
      <c r="AG40" s="191" t="str">
        <f>IF(AF40="","",(VLOOKUP((ROUNDDOWN(AF40,0)),Notenschlüssel!$A$4:$D$104,2,0)))</f>
        <v/>
      </c>
      <c r="AH40" s="248" t="str">
        <f t="shared" si="15"/>
        <v/>
      </c>
      <c r="AI40" s="25"/>
      <c r="AJ40" s="304" t="str">
        <f t="shared" si="0"/>
        <v/>
      </c>
      <c r="AK40" s="303" t="str">
        <f>IF(AJ40="","",(VLOOKUP(ROUND(AJ40,0),Notenschlüssel!$A$4:$D$104,2,0)))</f>
        <v/>
      </c>
      <c r="AL40" s="3" t="str">
        <f t="shared" si="1"/>
        <v/>
      </c>
      <c r="AM40" s="27"/>
      <c r="AN40" s="27"/>
      <c r="AO40" s="27"/>
      <c r="AP40" s="27"/>
      <c r="AQ40" s="305" t="str">
        <f>IF(OR(AM40="",AN40="",AO40="",AP40=""),"",(ROUND(AM40*Gewichtung!$D$16,1)+ROUND(AN40*Gewichtung!$E$16,1)+ROUND(AO40*Gewichtung!$F$16,1)+ROUND(AP40*Gewichtung!$G$16,1)))</f>
        <v/>
      </c>
      <c r="AR40" s="301" t="str">
        <f>IF(AQ40="","",(VLOOKUP(ROUND(AQ40,0),Notenschlüssel!$A$4:$D$104,2,0)))</f>
        <v/>
      </c>
      <c r="AS40" s="4" t="str">
        <f t="shared" si="16"/>
        <v/>
      </c>
      <c r="AT40" s="14" t="str">
        <f t="shared" si="2"/>
        <v/>
      </c>
      <c r="AU40" s="98"/>
      <c r="AV40" s="28"/>
      <c r="AW40" s="29"/>
      <c r="AX40" s="263" t="str">
        <f t="shared" si="3"/>
        <v/>
      </c>
      <c r="AY40" s="263" t="str">
        <f t="shared" si="4"/>
        <v/>
      </c>
      <c r="AZ40" s="263" t="str">
        <f t="shared" si="5"/>
        <v/>
      </c>
      <c r="BA40" s="265" t="str">
        <f>IF(AK40="","",VLOOKUP(AK40,Notenschlüssel!$B$4:$D$104,3,0))</f>
        <v/>
      </c>
      <c r="BB40" s="265" t="str">
        <f>IF(AR40="","",VLOOKUP(AR40,Notenschlüssel!$B$4:$D$104,3,0))</f>
        <v/>
      </c>
    </row>
    <row r="41" spans="1:57">
      <c r="A41" s="348"/>
      <c r="B41" s="21"/>
      <c r="C41" s="21"/>
      <c r="D41" s="344"/>
      <c r="E41" s="21"/>
      <c r="F41" s="345"/>
      <c r="G41" s="21"/>
      <c r="H41" s="346"/>
      <c r="I41" s="48"/>
      <c r="J41" s="347"/>
      <c r="K41" s="34"/>
      <c r="L41" s="23"/>
      <c r="M41" s="185" t="str">
        <f t="shared" si="17"/>
        <v/>
      </c>
      <c r="N41" s="182" t="str">
        <f>IF(K41="","",(VLOOKUP((ROUNDDOWN(M41,0)),Notenschlüssel!$A$4:$D$104,2,0)))</f>
        <v/>
      </c>
      <c r="O41" s="183" t="str">
        <f t="shared" si="18"/>
        <v/>
      </c>
      <c r="P41" s="27"/>
      <c r="Q41" s="23"/>
      <c r="R41" s="185" t="str">
        <f t="shared" si="8"/>
        <v/>
      </c>
      <c r="S41" s="181" t="str">
        <f>IF(P41="","",(VLOOKUP((ROUNDDOWN(R41,0)),Notenschlüssel!$A$4:$D$104,2,0)))</f>
        <v/>
      </c>
      <c r="T41" s="183" t="str">
        <f t="shared" si="9"/>
        <v/>
      </c>
      <c r="U41" s="186" t="str">
        <f t="shared" si="10"/>
        <v/>
      </c>
      <c r="V41" s="180" t="str">
        <f>IF(U41="","",(VLOOKUP((ROUNDDOWN(U41,0)),Notenschlüssel!$A$4:$D$104,2,0)))</f>
        <v/>
      </c>
      <c r="W41" s="241" t="str">
        <f t="shared" si="11"/>
        <v/>
      </c>
      <c r="X41" s="247"/>
      <c r="Y41" s="23"/>
      <c r="Z41" s="185" t="str">
        <f t="shared" si="12"/>
        <v/>
      </c>
      <c r="AA41" s="191" t="str">
        <f>IF(X41="","",(VLOOKUP((ROUNDDOWN(Z41,0)),Notenschlüssel!$A$4:$D$104,2,0)))</f>
        <v/>
      </c>
      <c r="AB41" s="248" t="str">
        <f t="shared" si="13"/>
        <v/>
      </c>
      <c r="AC41" s="250"/>
      <c r="AD41" s="27"/>
      <c r="AE41" s="23"/>
      <c r="AF41" s="190" t="str">
        <f t="shared" si="14"/>
        <v/>
      </c>
      <c r="AG41" s="191" t="str">
        <f>IF(AF41="","",(VLOOKUP((ROUNDDOWN(AF41,0)),Notenschlüssel!$A$4:$D$104,2,0)))</f>
        <v/>
      </c>
      <c r="AH41" s="248" t="str">
        <f t="shared" si="15"/>
        <v/>
      </c>
      <c r="AI41" s="25"/>
      <c r="AJ41" s="304" t="str">
        <f t="shared" si="0"/>
        <v/>
      </c>
      <c r="AK41" s="303" t="str">
        <f>IF(AJ41="","",(VLOOKUP(ROUND(AJ41,0),Notenschlüssel!$A$4:$D$104,2,0)))</f>
        <v/>
      </c>
      <c r="AL41" s="3" t="str">
        <f t="shared" si="1"/>
        <v/>
      </c>
      <c r="AM41" s="27"/>
      <c r="AN41" s="27"/>
      <c r="AO41" s="27"/>
      <c r="AP41" s="27"/>
      <c r="AQ41" s="305" t="str">
        <f>IF(OR(AM41="",AN41="",AO41="",AP41=""),"",(ROUND(AM41*Gewichtung!$D$16,1)+ROUND(AN41*Gewichtung!$E$16,1)+ROUND(AO41*Gewichtung!$F$16,1)+ROUND(AP41*Gewichtung!$G$16,1)))</f>
        <v/>
      </c>
      <c r="AR41" s="301" t="str">
        <f>IF(AQ41="","",(VLOOKUP(ROUND(AQ41,0),Notenschlüssel!$A$4:$D$104,2,0)))</f>
        <v/>
      </c>
      <c r="AS41" s="4" t="str">
        <f t="shared" si="16"/>
        <v/>
      </c>
      <c r="AT41" s="14" t="str">
        <f t="shared" ref="AT41:AT72" si="19">IF(AJ41="","",IF(OR(AK41&gt;=5,AL41="D"),"?",""))</f>
        <v/>
      </c>
      <c r="AU41" s="98"/>
      <c r="AV41" s="28"/>
      <c r="AW41" s="29"/>
      <c r="AX41" s="263" t="str">
        <f t="shared" ref="AX41:AX72" si="20">IF(U41="","",IF(U41&gt;=92,"sehr gut",IF(U41&gt;=81,"gut",IF(U41&gt;=67,"befriedigend",IF(U41&gt;=50,"ausreichend",IF(U41&gt;=30,"mangelhaft",IF(U41&gt;0,"ungenügend",)))))))</f>
        <v/>
      </c>
      <c r="AY41" s="263" t="str">
        <f t="shared" ref="AY41:AY72" si="21">IF(Z41="","",IF(Z41&gt;=92,"sehr gut",IF(Z41&gt;=81,"gut",IF(Z41&gt;=67,"befriedigend",IF(Z41&gt;=50,"ausreichend",IF(Z41&gt;=30,"mangelhaft",IF(Z41&gt;0,"ungenügend",)))))))</f>
        <v/>
      </c>
      <c r="AZ41" s="263" t="str">
        <f t="shared" ref="AZ41:AZ72" si="22">IF(AF41="","",IF(AF41&gt;=92,"sehr gut",IF(AF41&gt;=81,"gut",IF(AF41&gt;=67,"befriedigend",IF(AF41&gt;=50,"ausreichend",IF(AF41&gt;=30,"mangelhaft",IF(AF41&gt;0,"ungenügend",)))))))</f>
        <v/>
      </c>
      <c r="BA41" s="265" t="str">
        <f>IF(AK41="","",VLOOKUP(AK41,Notenschlüssel!$B$4:$D$104,3,0))</f>
        <v/>
      </c>
      <c r="BB41" s="265" t="str">
        <f>IF(AR41="","",VLOOKUP(AR41,Notenschlüssel!$B$4:$D$104,3,0))</f>
        <v/>
      </c>
    </row>
    <row r="42" spans="1:57">
      <c r="A42" s="348"/>
      <c r="B42" s="21"/>
      <c r="C42" s="21"/>
      <c r="D42" s="344"/>
      <c r="E42" s="21"/>
      <c r="F42" s="345"/>
      <c r="G42" s="21"/>
      <c r="H42" s="346"/>
      <c r="I42" s="48"/>
      <c r="J42" s="347"/>
      <c r="K42" s="34"/>
      <c r="L42" s="23"/>
      <c r="M42" s="185" t="str">
        <f t="shared" si="17"/>
        <v/>
      </c>
      <c r="N42" s="182" t="str">
        <f>IF(K42="","",(VLOOKUP((ROUNDDOWN(M42,0)),Notenschlüssel!$A$4:$D$104,2,0)))</f>
        <v/>
      </c>
      <c r="O42" s="183" t="str">
        <f t="shared" si="18"/>
        <v/>
      </c>
      <c r="P42" s="27"/>
      <c r="Q42" s="23"/>
      <c r="R42" s="185" t="str">
        <f t="shared" si="8"/>
        <v/>
      </c>
      <c r="S42" s="181" t="str">
        <f>IF(P42="","",(VLOOKUP((ROUNDDOWN(R42,0)),Notenschlüssel!$A$4:$D$104,2,0)))</f>
        <v/>
      </c>
      <c r="T42" s="183" t="str">
        <f t="shared" si="9"/>
        <v/>
      </c>
      <c r="U42" s="186" t="str">
        <f t="shared" si="10"/>
        <v/>
      </c>
      <c r="V42" s="180" t="str">
        <f>IF(U42="","",(VLOOKUP((ROUNDDOWN(U42,0)),Notenschlüssel!$A$4:$D$104,2,0)))</f>
        <v/>
      </c>
      <c r="W42" s="241" t="str">
        <f t="shared" si="11"/>
        <v/>
      </c>
      <c r="X42" s="247"/>
      <c r="Y42" s="23"/>
      <c r="Z42" s="185" t="str">
        <f t="shared" si="12"/>
        <v/>
      </c>
      <c r="AA42" s="191" t="str">
        <f>IF(X42="","",(VLOOKUP((ROUNDDOWN(Z42,0)),Notenschlüssel!$A$4:$D$104,2,0)))</f>
        <v/>
      </c>
      <c r="AB42" s="248" t="str">
        <f t="shared" si="13"/>
        <v/>
      </c>
      <c r="AC42" s="250"/>
      <c r="AD42" s="27"/>
      <c r="AE42" s="23"/>
      <c r="AF42" s="190" t="str">
        <f t="shared" si="14"/>
        <v/>
      </c>
      <c r="AG42" s="191" t="str">
        <f>IF(AF42="","",(VLOOKUP((ROUNDDOWN(AF42,0)),Notenschlüssel!$A$4:$D$104,2,0)))</f>
        <v/>
      </c>
      <c r="AH42" s="248" t="str">
        <f t="shared" si="15"/>
        <v/>
      </c>
      <c r="AI42" s="25"/>
      <c r="AJ42" s="304" t="str">
        <f t="shared" si="0"/>
        <v/>
      </c>
      <c r="AK42" s="303" t="str">
        <f>IF(AJ42="","",(VLOOKUP(ROUND(AJ42,0),Notenschlüssel!$A$4:$D$104,2,0)))</f>
        <v/>
      </c>
      <c r="AL42" s="3" t="str">
        <f t="shared" si="1"/>
        <v/>
      </c>
      <c r="AM42" s="27"/>
      <c r="AN42" s="27"/>
      <c r="AO42" s="27"/>
      <c r="AP42" s="27"/>
      <c r="AQ42" s="305" t="str">
        <f>IF(OR(AM42="",AN42="",AO42="",AP42=""),"",(ROUND(AM42*Gewichtung!$D$16,1)+ROUND(AN42*Gewichtung!$E$16,1)+ROUND(AO42*Gewichtung!$F$16,1)+ROUND(AP42*Gewichtung!$G$16,1)))</f>
        <v/>
      </c>
      <c r="AR42" s="301" t="str">
        <f>IF(AQ42="","",(VLOOKUP(ROUND(AQ42,0),Notenschlüssel!$A$4:$D$104,2,0)))</f>
        <v/>
      </c>
      <c r="AS42" s="4" t="str">
        <f t="shared" si="16"/>
        <v/>
      </c>
      <c r="AT42" s="14" t="str">
        <f t="shared" si="19"/>
        <v/>
      </c>
      <c r="AU42" s="98"/>
      <c r="AV42" s="28"/>
      <c r="AW42" s="29"/>
      <c r="AX42" s="263" t="str">
        <f t="shared" si="20"/>
        <v/>
      </c>
      <c r="AY42" s="263" t="str">
        <f t="shared" si="21"/>
        <v/>
      </c>
      <c r="AZ42" s="263" t="str">
        <f t="shared" si="22"/>
        <v/>
      </c>
      <c r="BA42" s="265" t="str">
        <f>IF(AK42="","",VLOOKUP(AK42,Notenschlüssel!$B$4:$D$104,3,0))</f>
        <v/>
      </c>
      <c r="BB42" s="265" t="str">
        <f>IF(AR42="","",VLOOKUP(AR42,Notenschlüssel!$B$4:$D$104,3,0))</f>
        <v/>
      </c>
    </row>
    <row r="43" spans="1:57">
      <c r="A43" s="348"/>
      <c r="B43" s="21"/>
      <c r="C43" s="21"/>
      <c r="D43" s="344"/>
      <c r="E43" s="21"/>
      <c r="F43" s="345"/>
      <c r="G43" s="21"/>
      <c r="H43" s="346"/>
      <c r="I43" s="48"/>
      <c r="J43" s="347"/>
      <c r="K43" s="34"/>
      <c r="L43" s="23"/>
      <c r="M43" s="185" t="str">
        <f t="shared" si="17"/>
        <v/>
      </c>
      <c r="N43" s="182" t="str">
        <f>IF(K43="","",(VLOOKUP((ROUNDDOWN(M43,0)),Notenschlüssel!$A$4:$D$104,2,0)))</f>
        <v/>
      </c>
      <c r="O43" s="183" t="str">
        <f t="shared" si="18"/>
        <v/>
      </c>
      <c r="P43" s="27"/>
      <c r="Q43" s="23"/>
      <c r="R43" s="185" t="str">
        <f t="shared" si="8"/>
        <v/>
      </c>
      <c r="S43" s="181" t="str">
        <f>IF(P43="","",(VLOOKUP((ROUNDDOWN(R43,0)),Notenschlüssel!$A$4:$D$104,2,0)))</f>
        <v/>
      </c>
      <c r="T43" s="183" t="str">
        <f t="shared" si="9"/>
        <v/>
      </c>
      <c r="U43" s="186" t="str">
        <f t="shared" si="10"/>
        <v/>
      </c>
      <c r="V43" s="180" t="str">
        <f>IF(U43="","",(VLOOKUP((ROUNDDOWN(U43,0)),Notenschlüssel!$A$4:$D$104,2,0)))</f>
        <v/>
      </c>
      <c r="W43" s="241" t="str">
        <f t="shared" si="11"/>
        <v/>
      </c>
      <c r="X43" s="247"/>
      <c r="Y43" s="23"/>
      <c r="Z43" s="185" t="str">
        <f t="shared" si="12"/>
        <v/>
      </c>
      <c r="AA43" s="191" t="str">
        <f>IF(X43="","",(VLOOKUP((ROUNDDOWN(Z43,0)),Notenschlüssel!$A$4:$D$104,2,0)))</f>
        <v/>
      </c>
      <c r="AB43" s="248" t="str">
        <f t="shared" si="13"/>
        <v/>
      </c>
      <c r="AC43" s="250"/>
      <c r="AD43" s="27"/>
      <c r="AE43" s="23"/>
      <c r="AF43" s="190" t="str">
        <f t="shared" si="14"/>
        <v/>
      </c>
      <c r="AG43" s="191" t="str">
        <f>IF(AF43="","",(VLOOKUP((ROUNDDOWN(AF43,0)),Notenschlüssel!$A$4:$D$104,2,0)))</f>
        <v/>
      </c>
      <c r="AH43" s="248" t="str">
        <f t="shared" si="15"/>
        <v/>
      </c>
      <c r="AI43" s="25"/>
      <c r="AJ43" s="304" t="str">
        <f t="shared" si="0"/>
        <v/>
      </c>
      <c r="AK43" s="303" t="str">
        <f>IF(AJ43="","",(VLOOKUP(ROUND(AJ43,0),Notenschlüssel!$A$4:$D$104,2,0)))</f>
        <v/>
      </c>
      <c r="AL43" s="3" t="str">
        <f t="shared" si="1"/>
        <v/>
      </c>
      <c r="AM43" s="27"/>
      <c r="AN43" s="27"/>
      <c r="AO43" s="27"/>
      <c r="AP43" s="27"/>
      <c r="AQ43" s="305" t="str">
        <f>IF(OR(AM43="",AN43="",AO43="",AP43=""),"",(ROUND(AM43*Gewichtung!$D$16,1)+ROUND(AN43*Gewichtung!$E$16,1)+ROUND(AO43*Gewichtung!$F$16,1)+ROUND(AP43*Gewichtung!$G$16,1)))</f>
        <v/>
      </c>
      <c r="AR43" s="301" t="str">
        <f>IF(AQ43="","",(VLOOKUP(ROUND(AQ43,0),Notenschlüssel!$A$4:$D$104,2,0)))</f>
        <v/>
      </c>
      <c r="AS43" s="4" t="str">
        <f t="shared" si="16"/>
        <v/>
      </c>
      <c r="AT43" s="14" t="str">
        <f t="shared" si="19"/>
        <v/>
      </c>
      <c r="AU43" s="98"/>
      <c r="AV43" s="28"/>
      <c r="AW43" s="29"/>
      <c r="AX43" s="263" t="str">
        <f t="shared" si="20"/>
        <v/>
      </c>
      <c r="AY43" s="263" t="str">
        <f t="shared" si="21"/>
        <v/>
      </c>
      <c r="AZ43" s="263" t="str">
        <f t="shared" si="22"/>
        <v/>
      </c>
      <c r="BA43" s="265" t="str">
        <f>IF(AK43="","",VLOOKUP(AK43,Notenschlüssel!$B$4:$D$104,3,0))</f>
        <v/>
      </c>
      <c r="BB43" s="265" t="str">
        <f>IF(AR43="","",VLOOKUP(AR43,Notenschlüssel!$B$4:$D$104,3,0))</f>
        <v/>
      </c>
      <c r="BE43" s="15"/>
    </row>
    <row r="44" spans="1:57">
      <c r="A44" s="348"/>
      <c r="B44" s="21"/>
      <c r="C44" s="21"/>
      <c r="D44" s="344"/>
      <c r="E44" s="21"/>
      <c r="F44" s="345"/>
      <c r="G44" s="21"/>
      <c r="H44" s="346"/>
      <c r="I44" s="48"/>
      <c r="J44" s="347"/>
      <c r="K44" s="34"/>
      <c r="L44" s="23"/>
      <c r="M44" s="185" t="str">
        <f t="shared" si="17"/>
        <v/>
      </c>
      <c r="N44" s="182" t="str">
        <f>IF(K44="","",(VLOOKUP((ROUNDDOWN(M44,0)),Notenschlüssel!$A$4:$D$104,2,0)))</f>
        <v/>
      </c>
      <c r="O44" s="183" t="str">
        <f t="shared" si="18"/>
        <v/>
      </c>
      <c r="P44" s="27"/>
      <c r="Q44" s="23"/>
      <c r="R44" s="185" t="str">
        <f t="shared" si="8"/>
        <v/>
      </c>
      <c r="S44" s="181" t="str">
        <f>IF(P44="","",(VLOOKUP((ROUNDDOWN(R44,0)),Notenschlüssel!$A$4:$D$104,2,0)))</f>
        <v/>
      </c>
      <c r="T44" s="183" t="str">
        <f t="shared" si="9"/>
        <v/>
      </c>
      <c r="U44" s="186" t="str">
        <f t="shared" si="10"/>
        <v/>
      </c>
      <c r="V44" s="180" t="str">
        <f>IF(U44="","",(VLOOKUP((ROUNDDOWN(U44,0)),Notenschlüssel!$A$4:$D$104,2,0)))</f>
        <v/>
      </c>
      <c r="W44" s="241" t="str">
        <f t="shared" si="11"/>
        <v/>
      </c>
      <c r="X44" s="247"/>
      <c r="Y44" s="23"/>
      <c r="Z44" s="185" t="str">
        <f t="shared" si="12"/>
        <v/>
      </c>
      <c r="AA44" s="191" t="str">
        <f>IF(X44="","",(VLOOKUP((ROUNDDOWN(Z44,0)),Notenschlüssel!$A$4:$D$104,2,0)))</f>
        <v/>
      </c>
      <c r="AB44" s="248" t="str">
        <f t="shared" si="13"/>
        <v/>
      </c>
      <c r="AC44" s="250"/>
      <c r="AD44" s="27"/>
      <c r="AE44" s="23"/>
      <c r="AF44" s="190" t="str">
        <f t="shared" si="14"/>
        <v/>
      </c>
      <c r="AG44" s="191" t="str">
        <f>IF(AF44="","",(VLOOKUP((ROUNDDOWN(AF44,0)),Notenschlüssel!$A$4:$D$104,2,0)))</f>
        <v/>
      </c>
      <c r="AH44" s="248" t="str">
        <f t="shared" si="15"/>
        <v/>
      </c>
      <c r="AI44" s="25"/>
      <c r="AJ44" s="304" t="str">
        <f t="shared" si="0"/>
        <v/>
      </c>
      <c r="AK44" s="303" t="str">
        <f>IF(AJ44="","",(VLOOKUP(ROUND(AJ44,0),Notenschlüssel!$A$4:$D$104,2,0)))</f>
        <v/>
      </c>
      <c r="AL44" s="3" t="str">
        <f t="shared" si="1"/>
        <v/>
      </c>
      <c r="AM44" s="27"/>
      <c r="AN44" s="27"/>
      <c r="AO44" s="27"/>
      <c r="AP44" s="27"/>
      <c r="AQ44" s="305" t="str">
        <f>IF(OR(AM44="",AN44="",AO44="",AP44=""),"",(ROUND(AM44*Gewichtung!$D$16,1)+ROUND(AN44*Gewichtung!$E$16,1)+ROUND(AO44*Gewichtung!$F$16,1)+ROUND(AP44*Gewichtung!$G$16,1)))</f>
        <v/>
      </c>
      <c r="AR44" s="301" t="str">
        <f>IF(AQ44="","",(VLOOKUP(ROUND(AQ44,0),Notenschlüssel!$A$4:$D$104,2,0)))</f>
        <v/>
      </c>
      <c r="AS44" s="4" t="str">
        <f t="shared" si="16"/>
        <v/>
      </c>
      <c r="AT44" s="14" t="str">
        <f t="shared" si="19"/>
        <v/>
      </c>
      <c r="AU44" s="98"/>
      <c r="AV44" s="28"/>
      <c r="AW44" s="29"/>
      <c r="AX44" s="263" t="str">
        <f t="shared" si="20"/>
        <v/>
      </c>
      <c r="AY44" s="263" t="str">
        <f t="shared" si="21"/>
        <v/>
      </c>
      <c r="AZ44" s="263" t="str">
        <f t="shared" si="22"/>
        <v/>
      </c>
      <c r="BA44" s="265" t="str">
        <f>IF(AK44="","",VLOOKUP(AK44,Notenschlüssel!$B$4:$D$104,3,0))</f>
        <v/>
      </c>
      <c r="BB44" s="265" t="str">
        <f>IF(AR44="","",VLOOKUP(AR44,Notenschlüssel!$B$4:$D$104,3,0))</f>
        <v/>
      </c>
    </row>
    <row r="45" spans="1:57">
      <c r="A45" s="348"/>
      <c r="B45" s="21"/>
      <c r="C45" s="21"/>
      <c r="D45" s="344"/>
      <c r="E45" s="21"/>
      <c r="F45" s="345"/>
      <c r="G45" s="21"/>
      <c r="H45" s="346"/>
      <c r="I45" s="48"/>
      <c r="J45" s="347"/>
      <c r="K45" s="34"/>
      <c r="L45" s="23"/>
      <c r="M45" s="185" t="str">
        <f t="shared" si="17"/>
        <v/>
      </c>
      <c r="N45" s="182" t="str">
        <f>IF(K45="","",(VLOOKUP((ROUNDDOWN(M45,0)),Notenschlüssel!$A$4:$D$104,2,0)))</f>
        <v/>
      </c>
      <c r="O45" s="183" t="str">
        <f t="shared" si="18"/>
        <v/>
      </c>
      <c r="P45" s="27"/>
      <c r="Q45" s="23"/>
      <c r="R45" s="185" t="str">
        <f t="shared" si="8"/>
        <v/>
      </c>
      <c r="S45" s="181" t="str">
        <f>IF(P45="","",(VLOOKUP((ROUNDDOWN(R45,0)),Notenschlüssel!$A$4:$D$104,2,0)))</f>
        <v/>
      </c>
      <c r="T45" s="183" t="str">
        <f t="shared" si="9"/>
        <v/>
      </c>
      <c r="U45" s="186" t="str">
        <f t="shared" si="10"/>
        <v/>
      </c>
      <c r="V45" s="180" t="str">
        <f>IF(U45="","",(VLOOKUP((ROUNDDOWN(U45,0)),Notenschlüssel!$A$4:$D$104,2,0)))</f>
        <v/>
      </c>
      <c r="W45" s="241" t="str">
        <f t="shared" si="11"/>
        <v/>
      </c>
      <c r="X45" s="247"/>
      <c r="Y45" s="23"/>
      <c r="Z45" s="185" t="str">
        <f t="shared" si="12"/>
        <v/>
      </c>
      <c r="AA45" s="191" t="str">
        <f>IF(X45="","",(VLOOKUP((ROUNDDOWN(Z45,0)),Notenschlüssel!$A$4:$D$104,2,0)))</f>
        <v/>
      </c>
      <c r="AB45" s="248" t="str">
        <f t="shared" si="13"/>
        <v/>
      </c>
      <c r="AC45" s="250"/>
      <c r="AD45" s="27"/>
      <c r="AE45" s="23"/>
      <c r="AF45" s="190" t="str">
        <f t="shared" si="14"/>
        <v/>
      </c>
      <c r="AG45" s="191" t="str">
        <f>IF(AF45="","",(VLOOKUP((ROUNDDOWN(AF45,0)),Notenschlüssel!$A$4:$D$104,2,0)))</f>
        <v/>
      </c>
      <c r="AH45" s="248" t="str">
        <f t="shared" si="15"/>
        <v/>
      </c>
      <c r="AI45" s="25"/>
      <c r="AJ45" s="304" t="str">
        <f t="shared" si="0"/>
        <v/>
      </c>
      <c r="AK45" s="303" t="str">
        <f>IF(AJ45="","",(VLOOKUP(ROUND(AJ45,0),Notenschlüssel!$A$4:$D$104,2,0)))</f>
        <v/>
      </c>
      <c r="AL45" s="3" t="str">
        <f t="shared" si="1"/>
        <v/>
      </c>
      <c r="AM45" s="27"/>
      <c r="AN45" s="27"/>
      <c r="AO45" s="27"/>
      <c r="AP45" s="27"/>
      <c r="AQ45" s="305" t="str">
        <f>IF(OR(AM45="",AN45="",AO45="",AP45=""),"",(ROUND(AM45*Gewichtung!$D$16,1)+ROUND(AN45*Gewichtung!$E$16,1)+ROUND(AO45*Gewichtung!$F$16,1)+ROUND(AP45*Gewichtung!$G$16,1)))</f>
        <v/>
      </c>
      <c r="AR45" s="301" t="str">
        <f>IF(AQ45="","",(VLOOKUP(ROUND(AQ45,0),Notenschlüssel!$A$4:$D$104,2,0)))</f>
        <v/>
      </c>
      <c r="AS45" s="4" t="str">
        <f t="shared" si="16"/>
        <v/>
      </c>
      <c r="AT45" s="14" t="str">
        <f t="shared" si="19"/>
        <v/>
      </c>
      <c r="AU45" s="98"/>
      <c r="AV45" s="28"/>
      <c r="AW45" s="29"/>
      <c r="AX45" s="263" t="str">
        <f t="shared" si="20"/>
        <v/>
      </c>
      <c r="AY45" s="263" t="str">
        <f t="shared" si="21"/>
        <v/>
      </c>
      <c r="AZ45" s="263" t="str">
        <f t="shared" si="22"/>
        <v/>
      </c>
      <c r="BA45" s="265" t="str">
        <f>IF(AK45="","",VLOOKUP(AK45,Notenschlüssel!$B$4:$D$104,3,0))</f>
        <v/>
      </c>
      <c r="BB45" s="265" t="str">
        <f>IF(AR45="","",VLOOKUP(AR45,Notenschlüssel!$B$4:$D$104,3,0))</f>
        <v/>
      </c>
    </row>
    <row r="46" spans="1:57">
      <c r="A46" s="348"/>
      <c r="B46" s="21"/>
      <c r="C46" s="21"/>
      <c r="D46" s="344"/>
      <c r="E46" s="21"/>
      <c r="F46" s="345"/>
      <c r="G46" s="21"/>
      <c r="H46" s="346"/>
      <c r="I46" s="48"/>
      <c r="J46" s="347"/>
      <c r="K46" s="34"/>
      <c r="L46" s="23"/>
      <c r="M46" s="185" t="str">
        <f t="shared" si="17"/>
        <v/>
      </c>
      <c r="N46" s="182" t="str">
        <f>IF(K46="","",(VLOOKUP((ROUNDDOWN(M46,0)),Notenschlüssel!$A$4:$D$104,2,0)))</f>
        <v/>
      </c>
      <c r="O46" s="183" t="str">
        <f t="shared" si="18"/>
        <v/>
      </c>
      <c r="P46" s="27"/>
      <c r="Q46" s="23"/>
      <c r="R46" s="185" t="str">
        <f t="shared" si="8"/>
        <v/>
      </c>
      <c r="S46" s="181" t="str">
        <f>IF(P46="","",(VLOOKUP((ROUNDDOWN(R46,0)),Notenschlüssel!$A$4:$D$104,2,0)))</f>
        <v/>
      </c>
      <c r="T46" s="183" t="str">
        <f t="shared" si="9"/>
        <v/>
      </c>
      <c r="U46" s="186" t="str">
        <f t="shared" si="10"/>
        <v/>
      </c>
      <c r="V46" s="180" t="str">
        <f>IF(U46="","",(VLOOKUP((ROUNDDOWN(U46,0)),Notenschlüssel!$A$4:$D$104,2,0)))</f>
        <v/>
      </c>
      <c r="W46" s="241" t="str">
        <f t="shared" si="11"/>
        <v/>
      </c>
      <c r="X46" s="247"/>
      <c r="Y46" s="23"/>
      <c r="Z46" s="185" t="str">
        <f t="shared" si="12"/>
        <v/>
      </c>
      <c r="AA46" s="191" t="str">
        <f>IF(X46="","",(VLOOKUP((ROUNDDOWN(Z46,0)),Notenschlüssel!$A$4:$D$104,2,0)))</f>
        <v/>
      </c>
      <c r="AB46" s="248" t="str">
        <f t="shared" si="13"/>
        <v/>
      </c>
      <c r="AC46" s="250"/>
      <c r="AD46" s="27"/>
      <c r="AE46" s="23"/>
      <c r="AF46" s="190" t="str">
        <f t="shared" si="14"/>
        <v/>
      </c>
      <c r="AG46" s="191" t="str">
        <f>IF(AF46="","",(VLOOKUP((ROUNDDOWN(AF46,0)),Notenschlüssel!$A$4:$D$104,2,0)))</f>
        <v/>
      </c>
      <c r="AH46" s="248" t="str">
        <f t="shared" si="15"/>
        <v/>
      </c>
      <c r="AI46" s="25"/>
      <c r="AJ46" s="304" t="str">
        <f t="shared" si="0"/>
        <v/>
      </c>
      <c r="AK46" s="303" t="str">
        <f>IF(AJ46="","",(VLOOKUP(ROUND(AJ46,0),Notenschlüssel!$A$4:$D$104,2,0)))</f>
        <v/>
      </c>
      <c r="AL46" s="3" t="str">
        <f t="shared" si="1"/>
        <v/>
      </c>
      <c r="AM46" s="27"/>
      <c r="AN46" s="27"/>
      <c r="AO46" s="27"/>
      <c r="AP46" s="27"/>
      <c r="AQ46" s="305" t="str">
        <f>IF(OR(AM46="",AN46="",AO46="",AP46=""),"",(ROUND(AM46*Gewichtung!$D$16,1)+ROUND(AN46*Gewichtung!$E$16,1)+ROUND(AO46*Gewichtung!$F$16,1)+ROUND(AP46*Gewichtung!$G$16,1)))</f>
        <v/>
      </c>
      <c r="AR46" s="301" t="str">
        <f>IF(AQ46="","",(VLOOKUP(ROUND(AQ46,0),Notenschlüssel!$A$4:$D$104,2,0)))</f>
        <v/>
      </c>
      <c r="AS46" s="4" t="str">
        <f t="shared" si="16"/>
        <v/>
      </c>
      <c r="AT46" s="14" t="str">
        <f t="shared" si="19"/>
        <v/>
      </c>
      <c r="AU46" s="98"/>
      <c r="AV46" s="28"/>
      <c r="AW46" s="29"/>
      <c r="AX46" s="263" t="str">
        <f t="shared" si="20"/>
        <v/>
      </c>
      <c r="AY46" s="263" t="str">
        <f t="shared" si="21"/>
        <v/>
      </c>
      <c r="AZ46" s="263" t="str">
        <f t="shared" si="22"/>
        <v/>
      </c>
      <c r="BA46" s="265" t="str">
        <f>IF(AK46="","",VLOOKUP(AK46,Notenschlüssel!$B$4:$D$104,3,0))</f>
        <v/>
      </c>
      <c r="BB46" s="265" t="str">
        <f>IF(AR46="","",VLOOKUP(AR46,Notenschlüssel!$B$4:$D$104,3,0))</f>
        <v/>
      </c>
    </row>
    <row r="47" spans="1:57">
      <c r="A47" s="348"/>
      <c r="B47" s="21"/>
      <c r="C47" s="21"/>
      <c r="D47" s="344"/>
      <c r="E47" s="21"/>
      <c r="F47" s="345"/>
      <c r="G47" s="21"/>
      <c r="H47" s="346"/>
      <c r="I47" s="48"/>
      <c r="J47" s="347"/>
      <c r="K47" s="34"/>
      <c r="L47" s="23"/>
      <c r="M47" s="185" t="str">
        <f t="shared" si="17"/>
        <v/>
      </c>
      <c r="N47" s="182" t="str">
        <f>IF(K47="","",(VLOOKUP((ROUNDDOWN(M47,0)),Notenschlüssel!$A$4:$D$104,2,0)))</f>
        <v/>
      </c>
      <c r="O47" s="183" t="str">
        <f t="shared" si="18"/>
        <v/>
      </c>
      <c r="P47" s="27"/>
      <c r="Q47" s="23"/>
      <c r="R47" s="185" t="str">
        <f t="shared" si="8"/>
        <v/>
      </c>
      <c r="S47" s="181" t="str">
        <f>IF(P47="","",(VLOOKUP((ROUNDDOWN(R47,0)),Notenschlüssel!$A$4:$D$104,2,0)))</f>
        <v/>
      </c>
      <c r="T47" s="183" t="str">
        <f t="shared" si="9"/>
        <v/>
      </c>
      <c r="U47" s="186" t="str">
        <f t="shared" si="10"/>
        <v/>
      </c>
      <c r="V47" s="180" t="str">
        <f>IF(U47="","",(VLOOKUP((ROUNDDOWN(U47,0)),Notenschlüssel!$A$4:$D$104,2,0)))</f>
        <v/>
      </c>
      <c r="W47" s="241" t="str">
        <f t="shared" si="11"/>
        <v/>
      </c>
      <c r="X47" s="247"/>
      <c r="Y47" s="23"/>
      <c r="Z47" s="185" t="str">
        <f t="shared" si="12"/>
        <v/>
      </c>
      <c r="AA47" s="191" t="str">
        <f>IF(X47="","",(VLOOKUP((ROUNDDOWN(Z47,0)),Notenschlüssel!$A$4:$D$104,2,0)))</f>
        <v/>
      </c>
      <c r="AB47" s="248" t="str">
        <f t="shared" si="13"/>
        <v/>
      </c>
      <c r="AC47" s="250"/>
      <c r="AD47" s="27"/>
      <c r="AE47" s="23"/>
      <c r="AF47" s="190" t="str">
        <f t="shared" si="14"/>
        <v/>
      </c>
      <c r="AG47" s="191" t="str">
        <f>IF(AF47="","",(VLOOKUP((ROUNDDOWN(AF47,0)),Notenschlüssel!$A$4:$D$104,2,0)))</f>
        <v/>
      </c>
      <c r="AH47" s="248" t="str">
        <f t="shared" si="15"/>
        <v/>
      </c>
      <c r="AI47" s="25"/>
      <c r="AJ47" s="304" t="str">
        <f t="shared" si="0"/>
        <v/>
      </c>
      <c r="AK47" s="303" t="str">
        <f>IF(AJ47="","",(VLOOKUP(ROUND(AJ47,0),Notenschlüssel!$A$4:$D$104,2,0)))</f>
        <v/>
      </c>
      <c r="AL47" s="3" t="str">
        <f t="shared" si="1"/>
        <v/>
      </c>
      <c r="AM47" s="27"/>
      <c r="AN47" s="27"/>
      <c r="AO47" s="27"/>
      <c r="AP47" s="27"/>
      <c r="AQ47" s="305" t="str">
        <f>IF(OR(AM47="",AN47="",AO47="",AP47=""),"",(ROUND(AM47*Gewichtung!$D$16,1)+ROUND(AN47*Gewichtung!$E$16,1)+ROUND(AO47*Gewichtung!$F$16,1)+ROUND(AP47*Gewichtung!$G$16,1)))</f>
        <v/>
      </c>
      <c r="AR47" s="301" t="str">
        <f>IF(AQ47="","",(VLOOKUP(ROUND(AQ47,0),Notenschlüssel!$A$4:$D$104,2,0)))</f>
        <v/>
      </c>
      <c r="AS47" s="4" t="str">
        <f t="shared" si="16"/>
        <v/>
      </c>
      <c r="AT47" s="14" t="str">
        <f t="shared" si="19"/>
        <v/>
      </c>
      <c r="AU47" s="98"/>
      <c r="AV47" s="28"/>
      <c r="AW47" s="29"/>
      <c r="AX47" s="263" t="str">
        <f t="shared" si="20"/>
        <v/>
      </c>
      <c r="AY47" s="263" t="str">
        <f t="shared" si="21"/>
        <v/>
      </c>
      <c r="AZ47" s="263" t="str">
        <f t="shared" si="22"/>
        <v/>
      </c>
      <c r="BA47" s="265" t="str">
        <f>IF(AK47="","",VLOOKUP(AK47,Notenschlüssel!$B$4:$D$104,3,0))</f>
        <v/>
      </c>
      <c r="BB47" s="265" t="str">
        <f>IF(AR47="","",VLOOKUP(AR47,Notenschlüssel!$B$4:$D$104,3,0))</f>
        <v/>
      </c>
    </row>
    <row r="48" spans="1:57">
      <c r="A48" s="348"/>
      <c r="B48" s="21"/>
      <c r="C48" s="21"/>
      <c r="D48" s="344"/>
      <c r="E48" s="21"/>
      <c r="F48" s="345"/>
      <c r="G48" s="21"/>
      <c r="H48" s="346"/>
      <c r="I48" s="48"/>
      <c r="J48" s="347"/>
      <c r="K48" s="34"/>
      <c r="L48" s="23"/>
      <c r="M48" s="185" t="str">
        <f t="shared" si="17"/>
        <v/>
      </c>
      <c r="N48" s="182" t="str">
        <f>IF(K48="","",(VLOOKUP((ROUNDDOWN(M48,0)),Notenschlüssel!$A$4:$D$104,2,0)))</f>
        <v/>
      </c>
      <c r="O48" s="183" t="str">
        <f t="shared" si="18"/>
        <v/>
      </c>
      <c r="P48" s="27"/>
      <c r="Q48" s="23"/>
      <c r="R48" s="185" t="str">
        <f t="shared" si="8"/>
        <v/>
      </c>
      <c r="S48" s="181" t="str">
        <f>IF(P48="","",(VLOOKUP((ROUNDDOWN(R48,0)),Notenschlüssel!$A$4:$D$104,2,0)))</f>
        <v/>
      </c>
      <c r="T48" s="183" t="str">
        <f t="shared" si="9"/>
        <v/>
      </c>
      <c r="U48" s="186" t="str">
        <f t="shared" si="10"/>
        <v/>
      </c>
      <c r="V48" s="180" t="str">
        <f>IF(U48="","",(VLOOKUP((ROUNDDOWN(U48,0)),Notenschlüssel!$A$4:$D$104,2,0)))</f>
        <v/>
      </c>
      <c r="W48" s="241" t="str">
        <f t="shared" si="11"/>
        <v/>
      </c>
      <c r="X48" s="247"/>
      <c r="Y48" s="23"/>
      <c r="Z48" s="185" t="str">
        <f t="shared" si="12"/>
        <v/>
      </c>
      <c r="AA48" s="191" t="str">
        <f>IF(X48="","",(VLOOKUP((ROUNDDOWN(Z48,0)),Notenschlüssel!$A$4:$D$104,2,0)))</f>
        <v/>
      </c>
      <c r="AB48" s="248" t="str">
        <f t="shared" si="13"/>
        <v/>
      </c>
      <c r="AC48" s="250"/>
      <c r="AD48" s="27"/>
      <c r="AE48" s="23"/>
      <c r="AF48" s="190" t="str">
        <f t="shared" si="14"/>
        <v/>
      </c>
      <c r="AG48" s="191" t="str">
        <f>IF(AF48="","",(VLOOKUP((ROUNDDOWN(AF48,0)),Notenschlüssel!$A$4:$D$104,2,0)))</f>
        <v/>
      </c>
      <c r="AH48" s="248" t="str">
        <f t="shared" si="15"/>
        <v/>
      </c>
      <c r="AI48" s="25"/>
      <c r="AJ48" s="304" t="str">
        <f t="shared" si="0"/>
        <v/>
      </c>
      <c r="AK48" s="303" t="str">
        <f>IF(AJ48="","",(VLOOKUP(ROUND(AJ48,0),Notenschlüssel!$A$4:$D$104,2,0)))</f>
        <v/>
      </c>
      <c r="AL48" s="3" t="str">
        <f t="shared" si="1"/>
        <v/>
      </c>
      <c r="AM48" s="27"/>
      <c r="AN48" s="27"/>
      <c r="AO48" s="27"/>
      <c r="AP48" s="27"/>
      <c r="AQ48" s="305" t="str">
        <f>IF(OR(AM48="",AN48="",AO48="",AP48=""),"",(ROUND(AM48*Gewichtung!$D$16,1)+ROUND(AN48*Gewichtung!$E$16,1)+ROUND(AO48*Gewichtung!$F$16,1)+ROUND(AP48*Gewichtung!$G$16,1)))</f>
        <v/>
      </c>
      <c r="AR48" s="301" t="str">
        <f>IF(AQ48="","",(VLOOKUP(ROUND(AQ48,0),Notenschlüssel!$A$4:$D$104,2,0)))</f>
        <v/>
      </c>
      <c r="AS48" s="4" t="str">
        <f t="shared" si="16"/>
        <v/>
      </c>
      <c r="AT48" s="14" t="str">
        <f t="shared" si="19"/>
        <v/>
      </c>
      <c r="AU48" s="98"/>
      <c r="AV48" s="28"/>
      <c r="AW48" s="29"/>
      <c r="AX48" s="263" t="str">
        <f t="shared" si="20"/>
        <v/>
      </c>
      <c r="AY48" s="263" t="str">
        <f t="shared" si="21"/>
        <v/>
      </c>
      <c r="AZ48" s="263" t="str">
        <f t="shared" si="22"/>
        <v/>
      </c>
      <c r="BA48" s="265" t="str">
        <f>IF(AK48="","",VLOOKUP(AK48,Notenschlüssel!$B$4:$D$104,3,0))</f>
        <v/>
      </c>
      <c r="BB48" s="265" t="str">
        <f>IF(AR48="","",VLOOKUP(AR48,Notenschlüssel!$B$4:$D$104,3,0))</f>
        <v/>
      </c>
    </row>
    <row r="49" spans="1:54">
      <c r="A49" s="348"/>
      <c r="B49" s="21"/>
      <c r="C49" s="21"/>
      <c r="D49" s="344"/>
      <c r="E49" s="21"/>
      <c r="F49" s="345"/>
      <c r="G49" s="21"/>
      <c r="H49" s="346"/>
      <c r="I49" s="48"/>
      <c r="J49" s="347"/>
      <c r="K49" s="34"/>
      <c r="L49" s="23"/>
      <c r="M49" s="185" t="str">
        <f t="shared" si="17"/>
        <v/>
      </c>
      <c r="N49" s="182" t="str">
        <f>IF(K49="","",(VLOOKUP((ROUNDDOWN(M49,0)),Notenschlüssel!$A$4:$D$104,2,0)))</f>
        <v/>
      </c>
      <c r="O49" s="183" t="str">
        <f t="shared" si="18"/>
        <v/>
      </c>
      <c r="P49" s="27"/>
      <c r="Q49" s="23"/>
      <c r="R49" s="185" t="str">
        <f t="shared" si="8"/>
        <v/>
      </c>
      <c r="S49" s="181" t="str">
        <f>IF(P49="","",(VLOOKUP((ROUNDDOWN(R49,0)),Notenschlüssel!$A$4:$D$104,2,0)))</f>
        <v/>
      </c>
      <c r="T49" s="183" t="str">
        <f t="shared" si="9"/>
        <v/>
      </c>
      <c r="U49" s="186" t="str">
        <f t="shared" si="10"/>
        <v/>
      </c>
      <c r="V49" s="180" t="str">
        <f>IF(U49="","",(VLOOKUP((ROUNDDOWN(U49,0)),Notenschlüssel!$A$4:$D$104,2,0)))</f>
        <v/>
      </c>
      <c r="W49" s="241" t="str">
        <f t="shared" si="11"/>
        <v/>
      </c>
      <c r="X49" s="247"/>
      <c r="Y49" s="23"/>
      <c r="Z49" s="185" t="str">
        <f t="shared" si="12"/>
        <v/>
      </c>
      <c r="AA49" s="191" t="str">
        <f>IF(X49="","",(VLOOKUP((ROUNDDOWN(Z49,0)),Notenschlüssel!$A$4:$D$104,2,0)))</f>
        <v/>
      </c>
      <c r="AB49" s="248" t="str">
        <f t="shared" si="13"/>
        <v/>
      </c>
      <c r="AC49" s="250"/>
      <c r="AD49" s="27"/>
      <c r="AE49" s="23"/>
      <c r="AF49" s="190" t="str">
        <f t="shared" si="14"/>
        <v/>
      </c>
      <c r="AG49" s="191" t="str">
        <f>IF(AF49="","",(VLOOKUP((ROUNDDOWN(AF49,0)),Notenschlüssel!$A$4:$D$104,2,0)))</f>
        <v/>
      </c>
      <c r="AH49" s="248" t="str">
        <f t="shared" si="15"/>
        <v/>
      </c>
      <c r="AI49" s="25"/>
      <c r="AJ49" s="304" t="str">
        <f t="shared" si="0"/>
        <v/>
      </c>
      <c r="AK49" s="303" t="str">
        <f>IF(AJ49="","",(VLOOKUP(ROUND(AJ49,0),Notenschlüssel!$A$4:$D$104,2,0)))</f>
        <v/>
      </c>
      <c r="AL49" s="3" t="str">
        <f t="shared" si="1"/>
        <v/>
      </c>
      <c r="AM49" s="27"/>
      <c r="AN49" s="27"/>
      <c r="AO49" s="27"/>
      <c r="AP49" s="27"/>
      <c r="AQ49" s="305" t="str">
        <f>IF(OR(AM49="",AN49="",AO49="",AP49=""),"",(ROUND(AM49*Gewichtung!$D$16,1)+ROUND(AN49*Gewichtung!$E$16,1)+ROUND(AO49*Gewichtung!$F$16,1)+ROUND(AP49*Gewichtung!$G$16,1)))</f>
        <v/>
      </c>
      <c r="AR49" s="301" t="str">
        <f>IF(AQ49="","",(VLOOKUP(ROUND(AQ49,0),Notenschlüssel!$A$4:$D$104,2,0)))</f>
        <v/>
      </c>
      <c r="AS49" s="4" t="str">
        <f t="shared" si="16"/>
        <v/>
      </c>
      <c r="AT49" s="14" t="str">
        <f t="shared" si="19"/>
        <v/>
      </c>
      <c r="AU49" s="98"/>
      <c r="AV49" s="28"/>
      <c r="AW49" s="29"/>
      <c r="AX49" s="263" t="str">
        <f t="shared" si="20"/>
        <v/>
      </c>
      <c r="AY49" s="263" t="str">
        <f t="shared" si="21"/>
        <v/>
      </c>
      <c r="AZ49" s="263" t="str">
        <f t="shared" si="22"/>
        <v/>
      </c>
      <c r="BA49" s="265" t="str">
        <f>IF(AK49="","",VLOOKUP(AK49,Notenschlüssel!$B$4:$D$104,3,0))</f>
        <v/>
      </c>
      <c r="BB49" s="265" t="str">
        <f>IF(AR49="","",VLOOKUP(AR49,Notenschlüssel!$B$4:$D$104,3,0))</f>
        <v/>
      </c>
    </row>
    <row r="50" spans="1:54">
      <c r="A50" s="348"/>
      <c r="B50" s="21"/>
      <c r="C50" s="21"/>
      <c r="D50" s="344"/>
      <c r="E50" s="21"/>
      <c r="F50" s="345"/>
      <c r="G50" s="21"/>
      <c r="H50" s="346"/>
      <c r="I50" s="48"/>
      <c r="J50" s="347"/>
      <c r="K50" s="34"/>
      <c r="L50" s="23"/>
      <c r="M50" s="185" t="str">
        <f t="shared" si="17"/>
        <v/>
      </c>
      <c r="N50" s="182" t="str">
        <f>IF(K50="","",(VLOOKUP((ROUNDDOWN(M50,0)),Notenschlüssel!$A$4:$D$104,2,0)))</f>
        <v/>
      </c>
      <c r="O50" s="183" t="str">
        <f t="shared" si="18"/>
        <v/>
      </c>
      <c r="P50" s="27"/>
      <c r="Q50" s="23"/>
      <c r="R50" s="185" t="str">
        <f t="shared" si="8"/>
        <v/>
      </c>
      <c r="S50" s="181" t="str">
        <f>IF(P50="","",(VLOOKUP((ROUNDDOWN(R50,0)),Notenschlüssel!$A$4:$D$104,2,0)))</f>
        <v/>
      </c>
      <c r="T50" s="183" t="str">
        <f t="shared" si="9"/>
        <v/>
      </c>
      <c r="U50" s="186" t="str">
        <f t="shared" si="10"/>
        <v/>
      </c>
      <c r="V50" s="180" t="str">
        <f>IF(U50="","",(VLOOKUP((ROUNDDOWN(U50,0)),Notenschlüssel!$A$4:$D$104,2,0)))</f>
        <v/>
      </c>
      <c r="W50" s="241" t="str">
        <f t="shared" si="11"/>
        <v/>
      </c>
      <c r="X50" s="247"/>
      <c r="Y50" s="23"/>
      <c r="Z50" s="185" t="str">
        <f t="shared" si="12"/>
        <v/>
      </c>
      <c r="AA50" s="191" t="str">
        <f>IF(X50="","",(VLOOKUP((ROUNDDOWN(Z50,0)),Notenschlüssel!$A$4:$D$104,2,0)))</f>
        <v/>
      </c>
      <c r="AB50" s="248" t="str">
        <f t="shared" si="13"/>
        <v/>
      </c>
      <c r="AC50" s="250"/>
      <c r="AD50" s="27"/>
      <c r="AE50" s="23"/>
      <c r="AF50" s="190" t="str">
        <f t="shared" si="14"/>
        <v/>
      </c>
      <c r="AG50" s="191" t="str">
        <f>IF(AF50="","",(VLOOKUP((ROUNDDOWN(AF50,0)),Notenschlüssel!$A$4:$D$104,2,0)))</f>
        <v/>
      </c>
      <c r="AH50" s="248" t="str">
        <f t="shared" si="15"/>
        <v/>
      </c>
      <c r="AI50" s="25"/>
      <c r="AJ50" s="304" t="str">
        <f t="shared" si="0"/>
        <v/>
      </c>
      <c r="AK50" s="303" t="str">
        <f>IF(AJ50="","",(VLOOKUP(ROUND(AJ50,0),Notenschlüssel!$A$4:$D$104,2,0)))</f>
        <v/>
      </c>
      <c r="AL50" s="3" t="str">
        <f t="shared" si="1"/>
        <v/>
      </c>
      <c r="AM50" s="27"/>
      <c r="AN50" s="27"/>
      <c r="AO50" s="27"/>
      <c r="AP50" s="27"/>
      <c r="AQ50" s="305" t="str">
        <f>IF(OR(AM50="",AN50="",AO50="",AP50=""),"",(ROUND(AM50*Gewichtung!$D$16,1)+ROUND(AN50*Gewichtung!$E$16,1)+ROUND(AO50*Gewichtung!$F$16,1)+ROUND(AP50*Gewichtung!$G$16,1)))</f>
        <v/>
      </c>
      <c r="AR50" s="301" t="str">
        <f>IF(AQ50="","",(VLOOKUP(ROUND(AQ50,0),Notenschlüssel!$A$4:$D$104,2,0)))</f>
        <v/>
      </c>
      <c r="AS50" s="4" t="str">
        <f t="shared" si="16"/>
        <v/>
      </c>
      <c r="AT50" s="14" t="str">
        <f t="shared" si="19"/>
        <v/>
      </c>
      <c r="AU50" s="98"/>
      <c r="AV50" s="28"/>
      <c r="AW50" s="29"/>
      <c r="AX50" s="263" t="str">
        <f t="shared" si="20"/>
        <v/>
      </c>
      <c r="AY50" s="263" t="str">
        <f t="shared" si="21"/>
        <v/>
      </c>
      <c r="AZ50" s="263" t="str">
        <f t="shared" si="22"/>
        <v/>
      </c>
      <c r="BA50" s="265" t="str">
        <f>IF(AK50="","",VLOOKUP(AK50,Notenschlüssel!$B$4:$D$104,3,0))</f>
        <v/>
      </c>
      <c r="BB50" s="265" t="str">
        <f>IF(AR50="","",VLOOKUP(AR50,Notenschlüssel!$B$4:$D$104,3,0))</f>
        <v/>
      </c>
    </row>
    <row r="51" spans="1:54">
      <c r="A51" s="348"/>
      <c r="B51" s="21"/>
      <c r="C51" s="21"/>
      <c r="D51" s="344"/>
      <c r="E51" s="21"/>
      <c r="F51" s="345"/>
      <c r="G51" s="21"/>
      <c r="H51" s="346"/>
      <c r="I51" s="48"/>
      <c r="J51" s="347"/>
      <c r="K51" s="34"/>
      <c r="L51" s="23"/>
      <c r="M51" s="185" t="str">
        <f t="shared" si="17"/>
        <v/>
      </c>
      <c r="N51" s="182" t="str">
        <f>IF(K51="","",(VLOOKUP((ROUNDDOWN(M51,0)),Notenschlüssel!$A$4:$D$104,2,0)))</f>
        <v/>
      </c>
      <c r="O51" s="183" t="str">
        <f t="shared" si="18"/>
        <v/>
      </c>
      <c r="P51" s="27"/>
      <c r="Q51" s="23"/>
      <c r="R51" s="185" t="str">
        <f t="shared" si="8"/>
        <v/>
      </c>
      <c r="S51" s="181" t="str">
        <f>IF(P51="","",(VLOOKUP((ROUNDDOWN(R51,0)),Notenschlüssel!$A$4:$D$104,2,0)))</f>
        <v/>
      </c>
      <c r="T51" s="183" t="str">
        <f t="shared" si="9"/>
        <v/>
      </c>
      <c r="U51" s="186" t="str">
        <f t="shared" si="10"/>
        <v/>
      </c>
      <c r="V51" s="180" t="str">
        <f>IF(U51="","",(VLOOKUP((ROUNDDOWN(U51,0)),Notenschlüssel!$A$4:$D$104,2,0)))</f>
        <v/>
      </c>
      <c r="W51" s="241" t="str">
        <f t="shared" si="11"/>
        <v/>
      </c>
      <c r="X51" s="247"/>
      <c r="Y51" s="23"/>
      <c r="Z51" s="185" t="str">
        <f t="shared" si="12"/>
        <v/>
      </c>
      <c r="AA51" s="191" t="str">
        <f>IF(X51="","",(VLOOKUP((ROUNDDOWN(Z51,0)),Notenschlüssel!$A$4:$D$104,2,0)))</f>
        <v/>
      </c>
      <c r="AB51" s="248" t="str">
        <f t="shared" si="13"/>
        <v/>
      </c>
      <c r="AC51" s="250"/>
      <c r="AD51" s="27"/>
      <c r="AE51" s="23"/>
      <c r="AF51" s="190" t="str">
        <f t="shared" si="14"/>
        <v/>
      </c>
      <c r="AG51" s="191" t="str">
        <f>IF(AF51="","",(VLOOKUP((ROUNDDOWN(AF51,0)),Notenschlüssel!$A$4:$D$104,2,0)))</f>
        <v/>
      </c>
      <c r="AH51" s="248" t="str">
        <f t="shared" si="15"/>
        <v/>
      </c>
      <c r="AI51" s="25"/>
      <c r="AJ51" s="304" t="str">
        <f t="shared" si="0"/>
        <v/>
      </c>
      <c r="AK51" s="303" t="str">
        <f>IF(AJ51="","",(VLOOKUP(ROUND(AJ51,0),Notenschlüssel!$A$4:$D$104,2,0)))</f>
        <v/>
      </c>
      <c r="AL51" s="3" t="str">
        <f t="shared" si="1"/>
        <v/>
      </c>
      <c r="AM51" s="27"/>
      <c r="AN51" s="27"/>
      <c r="AO51" s="27"/>
      <c r="AP51" s="27"/>
      <c r="AQ51" s="305" t="str">
        <f>IF(OR(AM51="",AN51="",AO51="",AP51=""),"",(ROUND(AM51*Gewichtung!$D$16,1)+ROUND(AN51*Gewichtung!$E$16,1)+ROUND(AO51*Gewichtung!$F$16,1)+ROUND(AP51*Gewichtung!$G$16,1)))</f>
        <v/>
      </c>
      <c r="AR51" s="301" t="str">
        <f>IF(AQ51="","",(VLOOKUP(ROUND(AQ51,0),Notenschlüssel!$A$4:$D$104,2,0)))</f>
        <v/>
      </c>
      <c r="AS51" s="4" t="str">
        <f t="shared" si="16"/>
        <v/>
      </c>
      <c r="AT51" s="14" t="str">
        <f t="shared" si="19"/>
        <v/>
      </c>
      <c r="AU51" s="98"/>
      <c r="AV51" s="28"/>
      <c r="AW51" s="29"/>
      <c r="AX51" s="263" t="str">
        <f t="shared" si="20"/>
        <v/>
      </c>
      <c r="AY51" s="263" t="str">
        <f t="shared" si="21"/>
        <v/>
      </c>
      <c r="AZ51" s="263" t="str">
        <f t="shared" si="22"/>
        <v/>
      </c>
      <c r="BA51" s="265" t="str">
        <f>IF(AK51="","",VLOOKUP(AK51,Notenschlüssel!$B$4:$D$104,3,0))</f>
        <v/>
      </c>
      <c r="BB51" s="265" t="str">
        <f>IF(AR51="","",VLOOKUP(AR51,Notenschlüssel!$B$4:$D$104,3,0))</f>
        <v/>
      </c>
    </row>
    <row r="52" spans="1:54">
      <c r="A52" s="348"/>
      <c r="B52" s="21"/>
      <c r="C52" s="21"/>
      <c r="D52" s="344"/>
      <c r="E52" s="21"/>
      <c r="F52" s="345"/>
      <c r="G52" s="21"/>
      <c r="H52" s="346"/>
      <c r="I52" s="48"/>
      <c r="J52" s="347"/>
      <c r="K52" s="34"/>
      <c r="L52" s="23"/>
      <c r="M52" s="185" t="str">
        <f t="shared" si="17"/>
        <v/>
      </c>
      <c r="N52" s="182" t="str">
        <f>IF(K52="","",(VLOOKUP((ROUNDDOWN(M52,0)),Notenschlüssel!$A$4:$D$104,2,0)))</f>
        <v/>
      </c>
      <c r="O52" s="183" t="str">
        <f t="shared" si="18"/>
        <v/>
      </c>
      <c r="P52" s="27"/>
      <c r="Q52" s="23"/>
      <c r="R52" s="185" t="str">
        <f t="shared" si="8"/>
        <v/>
      </c>
      <c r="S52" s="181" t="str">
        <f>IF(P52="","",(VLOOKUP((ROUNDDOWN(R52,0)),Notenschlüssel!$A$4:$D$104,2,0)))</f>
        <v/>
      </c>
      <c r="T52" s="183" t="str">
        <f t="shared" si="9"/>
        <v/>
      </c>
      <c r="U52" s="186" t="str">
        <f t="shared" si="10"/>
        <v/>
      </c>
      <c r="V52" s="180" t="str">
        <f>IF(U52="","",(VLOOKUP((ROUNDDOWN(U52,0)),Notenschlüssel!$A$4:$D$104,2,0)))</f>
        <v/>
      </c>
      <c r="W52" s="241" t="str">
        <f t="shared" si="11"/>
        <v/>
      </c>
      <c r="X52" s="247"/>
      <c r="Y52" s="23"/>
      <c r="Z52" s="185" t="str">
        <f t="shared" si="12"/>
        <v/>
      </c>
      <c r="AA52" s="191" t="str">
        <f>IF(X52="","",(VLOOKUP((ROUNDDOWN(Z52,0)),Notenschlüssel!$A$4:$D$104,2,0)))</f>
        <v/>
      </c>
      <c r="AB52" s="248" t="str">
        <f t="shared" si="13"/>
        <v/>
      </c>
      <c r="AC52" s="250"/>
      <c r="AD52" s="27"/>
      <c r="AE52" s="23"/>
      <c r="AF52" s="190" t="str">
        <f t="shared" si="14"/>
        <v/>
      </c>
      <c r="AG52" s="191" t="str">
        <f>IF(AF52="","",(VLOOKUP((ROUNDDOWN(AF52,0)),Notenschlüssel!$A$4:$D$104,2,0)))</f>
        <v/>
      </c>
      <c r="AH52" s="248" t="str">
        <f t="shared" si="15"/>
        <v/>
      </c>
      <c r="AI52" s="25"/>
      <c r="AJ52" s="304" t="str">
        <f t="shared" si="0"/>
        <v/>
      </c>
      <c r="AK52" s="303" t="str">
        <f>IF(AJ52="","",(VLOOKUP(ROUND(AJ52,0),Notenschlüssel!$A$4:$D$104,2,0)))</f>
        <v/>
      </c>
      <c r="AL52" s="3" t="str">
        <f t="shared" si="1"/>
        <v/>
      </c>
      <c r="AM52" s="27"/>
      <c r="AN52" s="27"/>
      <c r="AO52" s="27"/>
      <c r="AP52" s="27"/>
      <c r="AQ52" s="305" t="str">
        <f>IF(OR(AM52="",AN52="",AO52="",AP52=""),"",(ROUND(AM52*Gewichtung!$D$16,1)+ROUND(AN52*Gewichtung!$E$16,1)+ROUND(AO52*Gewichtung!$F$16,1)+ROUND(AP52*Gewichtung!$G$16,1)))</f>
        <v/>
      </c>
      <c r="AR52" s="301" t="str">
        <f>IF(AQ52="","",(VLOOKUP(ROUND(AQ52,0),Notenschlüssel!$A$4:$D$104,2,0)))</f>
        <v/>
      </c>
      <c r="AS52" s="4" t="str">
        <f t="shared" si="16"/>
        <v/>
      </c>
      <c r="AT52" s="14" t="str">
        <f t="shared" si="19"/>
        <v/>
      </c>
      <c r="AU52" s="98"/>
      <c r="AV52" s="28"/>
      <c r="AW52" s="29"/>
      <c r="AX52" s="263" t="str">
        <f t="shared" si="20"/>
        <v/>
      </c>
      <c r="AY52" s="263" t="str">
        <f t="shared" si="21"/>
        <v/>
      </c>
      <c r="AZ52" s="263" t="str">
        <f t="shared" si="22"/>
        <v/>
      </c>
      <c r="BA52" s="265" t="str">
        <f>IF(AK52="","",VLOOKUP(AK52,Notenschlüssel!$B$4:$D$104,3,0))</f>
        <v/>
      </c>
      <c r="BB52" s="265" t="str">
        <f>IF(AR52="","",VLOOKUP(AR52,Notenschlüssel!$B$4:$D$104,3,0))</f>
        <v/>
      </c>
    </row>
    <row r="53" spans="1:54">
      <c r="A53" s="348"/>
      <c r="B53" s="21"/>
      <c r="C53" s="21"/>
      <c r="D53" s="344"/>
      <c r="E53" s="21"/>
      <c r="F53" s="345"/>
      <c r="G53" s="21"/>
      <c r="H53" s="346"/>
      <c r="I53" s="48"/>
      <c r="J53" s="347"/>
      <c r="K53" s="34"/>
      <c r="L53" s="23"/>
      <c r="M53" s="185" t="str">
        <f t="shared" si="17"/>
        <v/>
      </c>
      <c r="N53" s="182" t="str">
        <f>IF(K53="","",(VLOOKUP((ROUNDDOWN(M53,0)),Notenschlüssel!$A$4:$D$104,2,0)))</f>
        <v/>
      </c>
      <c r="O53" s="183" t="str">
        <f t="shared" si="18"/>
        <v/>
      </c>
      <c r="P53" s="27"/>
      <c r="Q53" s="23"/>
      <c r="R53" s="185" t="str">
        <f t="shared" si="8"/>
        <v/>
      </c>
      <c r="S53" s="181" t="str">
        <f>IF(P53="","",(VLOOKUP((ROUNDDOWN(R53,0)),Notenschlüssel!$A$4:$D$104,2,0)))</f>
        <v/>
      </c>
      <c r="T53" s="183" t="str">
        <f t="shared" si="9"/>
        <v/>
      </c>
      <c r="U53" s="186" t="str">
        <f t="shared" si="10"/>
        <v/>
      </c>
      <c r="V53" s="180" t="str">
        <f>IF(U53="","",(VLOOKUP((ROUNDDOWN(U53,0)),Notenschlüssel!$A$4:$D$104,2,0)))</f>
        <v/>
      </c>
      <c r="W53" s="241" t="str">
        <f t="shared" si="11"/>
        <v/>
      </c>
      <c r="X53" s="247"/>
      <c r="Y53" s="23"/>
      <c r="Z53" s="185" t="str">
        <f t="shared" si="12"/>
        <v/>
      </c>
      <c r="AA53" s="191" t="str">
        <f>IF(X53="","",(VLOOKUP((ROUNDDOWN(Z53,0)),Notenschlüssel!$A$4:$D$104,2,0)))</f>
        <v/>
      </c>
      <c r="AB53" s="248" t="str">
        <f t="shared" si="13"/>
        <v/>
      </c>
      <c r="AC53" s="250"/>
      <c r="AD53" s="27"/>
      <c r="AE53" s="23"/>
      <c r="AF53" s="190" t="str">
        <f t="shared" si="14"/>
        <v/>
      </c>
      <c r="AG53" s="191" t="str">
        <f>IF(AF53="","",(VLOOKUP((ROUNDDOWN(AF53,0)),Notenschlüssel!$A$4:$D$104,2,0)))</f>
        <v/>
      </c>
      <c r="AH53" s="248" t="str">
        <f t="shared" si="15"/>
        <v/>
      </c>
      <c r="AI53" s="25"/>
      <c r="AJ53" s="304" t="str">
        <f t="shared" si="0"/>
        <v/>
      </c>
      <c r="AK53" s="303" t="str">
        <f>IF(AJ53="","",(VLOOKUP(ROUND(AJ53,0),Notenschlüssel!$A$4:$D$104,2,0)))</f>
        <v/>
      </c>
      <c r="AL53" s="3" t="str">
        <f t="shared" si="1"/>
        <v/>
      </c>
      <c r="AM53" s="27"/>
      <c r="AN53" s="27"/>
      <c r="AO53" s="27"/>
      <c r="AP53" s="27"/>
      <c r="AQ53" s="305" t="str">
        <f>IF(OR(AM53="",AN53="",AO53="",AP53=""),"",(ROUND(AM53*Gewichtung!$D$16,1)+ROUND(AN53*Gewichtung!$E$16,1)+ROUND(AO53*Gewichtung!$F$16,1)+ROUND(AP53*Gewichtung!$G$16,1)))</f>
        <v/>
      </c>
      <c r="AR53" s="301" t="str">
        <f>IF(AQ53="","",(VLOOKUP(ROUND(AQ53,0),Notenschlüssel!$A$4:$D$104,2,0)))</f>
        <v/>
      </c>
      <c r="AS53" s="4" t="str">
        <f t="shared" si="16"/>
        <v/>
      </c>
      <c r="AT53" s="14" t="str">
        <f t="shared" si="19"/>
        <v/>
      </c>
      <c r="AU53" s="98"/>
      <c r="AV53" s="28"/>
      <c r="AW53" s="29"/>
      <c r="AX53" s="263" t="str">
        <f t="shared" si="20"/>
        <v/>
      </c>
      <c r="AY53" s="263" t="str">
        <f t="shared" si="21"/>
        <v/>
      </c>
      <c r="AZ53" s="263" t="str">
        <f t="shared" si="22"/>
        <v/>
      </c>
      <c r="BA53" s="265" t="str">
        <f>IF(AK53="","",VLOOKUP(AK53,Notenschlüssel!$B$4:$D$104,3,0))</f>
        <v/>
      </c>
      <c r="BB53" s="265" t="str">
        <f>IF(AR53="","",VLOOKUP(AR53,Notenschlüssel!$B$4:$D$104,3,0))</f>
        <v/>
      </c>
    </row>
    <row r="54" spans="1:54">
      <c r="A54" s="348"/>
      <c r="B54" s="21"/>
      <c r="C54" s="21"/>
      <c r="D54" s="344"/>
      <c r="E54" s="21"/>
      <c r="F54" s="345"/>
      <c r="G54" s="21"/>
      <c r="H54" s="346"/>
      <c r="I54" s="48"/>
      <c r="J54" s="347"/>
      <c r="K54" s="34"/>
      <c r="L54" s="23"/>
      <c r="M54" s="185" t="str">
        <f t="shared" si="17"/>
        <v/>
      </c>
      <c r="N54" s="182" t="str">
        <f>IF(K54="","",(VLOOKUP((ROUNDDOWN(M54,0)),Notenschlüssel!$A$4:$D$104,2,0)))</f>
        <v/>
      </c>
      <c r="O54" s="183" t="str">
        <f t="shared" si="18"/>
        <v/>
      </c>
      <c r="P54" s="27"/>
      <c r="Q54" s="23"/>
      <c r="R54" s="185" t="str">
        <f t="shared" si="8"/>
        <v/>
      </c>
      <c r="S54" s="181" t="str">
        <f>IF(P54="","",(VLOOKUP((ROUNDDOWN(R54,0)),Notenschlüssel!$A$4:$D$104,2,0)))</f>
        <v/>
      </c>
      <c r="T54" s="183" t="str">
        <f t="shared" si="9"/>
        <v/>
      </c>
      <c r="U54" s="186" t="str">
        <f t="shared" si="10"/>
        <v/>
      </c>
      <c r="V54" s="180" t="str">
        <f>IF(U54="","",(VLOOKUP((ROUNDDOWN(U54,0)),Notenschlüssel!$A$4:$D$104,2,0)))</f>
        <v/>
      </c>
      <c r="W54" s="241" t="str">
        <f t="shared" si="11"/>
        <v/>
      </c>
      <c r="X54" s="247"/>
      <c r="Y54" s="23"/>
      <c r="Z54" s="185" t="str">
        <f t="shared" si="12"/>
        <v/>
      </c>
      <c r="AA54" s="191" t="str">
        <f>IF(X54="","",(VLOOKUP((ROUNDDOWN(Z54,0)),Notenschlüssel!$A$4:$D$104,2,0)))</f>
        <v/>
      </c>
      <c r="AB54" s="248" t="str">
        <f t="shared" si="13"/>
        <v/>
      </c>
      <c r="AC54" s="250"/>
      <c r="AD54" s="27"/>
      <c r="AE54" s="23"/>
      <c r="AF54" s="190" t="str">
        <f t="shared" si="14"/>
        <v/>
      </c>
      <c r="AG54" s="191" t="str">
        <f>IF(AF54="","",(VLOOKUP((ROUNDDOWN(AF54,0)),Notenschlüssel!$A$4:$D$104,2,0)))</f>
        <v/>
      </c>
      <c r="AH54" s="248" t="str">
        <f t="shared" si="15"/>
        <v/>
      </c>
      <c r="AI54" s="25"/>
      <c r="AJ54" s="304" t="str">
        <f t="shared" si="0"/>
        <v/>
      </c>
      <c r="AK54" s="303" t="str">
        <f>IF(AJ54="","",(VLOOKUP(ROUND(AJ54,0),Notenschlüssel!$A$4:$D$104,2,0)))</f>
        <v/>
      </c>
      <c r="AL54" s="3" t="str">
        <f t="shared" si="1"/>
        <v/>
      </c>
      <c r="AM54" s="27"/>
      <c r="AN54" s="27"/>
      <c r="AO54" s="27"/>
      <c r="AP54" s="27"/>
      <c r="AQ54" s="305" t="str">
        <f>IF(OR(AM54="",AN54="",AO54="",AP54=""),"",(ROUND(AM54*Gewichtung!$D$16,1)+ROUND(AN54*Gewichtung!$E$16,1)+ROUND(AO54*Gewichtung!$F$16,1)+ROUND(AP54*Gewichtung!$G$16,1)))</f>
        <v/>
      </c>
      <c r="AR54" s="301" t="str">
        <f>IF(AQ54="","",(VLOOKUP(ROUND(AQ54,0),Notenschlüssel!$A$4:$D$104,2,0)))</f>
        <v/>
      </c>
      <c r="AS54" s="4" t="str">
        <f t="shared" si="16"/>
        <v/>
      </c>
      <c r="AT54" s="14" t="str">
        <f t="shared" si="19"/>
        <v/>
      </c>
      <c r="AU54" s="98"/>
      <c r="AV54" s="28"/>
      <c r="AW54" s="29"/>
      <c r="AX54" s="263" t="str">
        <f t="shared" si="20"/>
        <v/>
      </c>
      <c r="AY54" s="263" t="str">
        <f t="shared" si="21"/>
        <v/>
      </c>
      <c r="AZ54" s="263" t="str">
        <f t="shared" si="22"/>
        <v/>
      </c>
      <c r="BA54" s="265" t="str">
        <f>IF(AK54="","",VLOOKUP(AK54,Notenschlüssel!$B$4:$D$104,3,0))</f>
        <v/>
      </c>
      <c r="BB54" s="265" t="str">
        <f>IF(AR54="","",VLOOKUP(AR54,Notenschlüssel!$B$4:$D$104,3,0))</f>
        <v/>
      </c>
    </row>
    <row r="55" spans="1:54">
      <c r="A55" s="348"/>
      <c r="B55" s="21"/>
      <c r="C55" s="21"/>
      <c r="D55" s="344"/>
      <c r="E55" s="21"/>
      <c r="F55" s="345"/>
      <c r="G55" s="21"/>
      <c r="H55" s="346"/>
      <c r="I55" s="48"/>
      <c r="J55" s="347"/>
      <c r="K55" s="34"/>
      <c r="L55" s="23"/>
      <c r="M55" s="185" t="str">
        <f t="shared" si="17"/>
        <v/>
      </c>
      <c r="N55" s="182" t="str">
        <f>IF(K55="","",(VLOOKUP((ROUNDDOWN(M55,0)),Notenschlüssel!$A$4:$D$104,2,0)))</f>
        <v/>
      </c>
      <c r="O55" s="183" t="str">
        <f t="shared" si="18"/>
        <v/>
      </c>
      <c r="P55" s="27"/>
      <c r="Q55" s="23"/>
      <c r="R55" s="185" t="str">
        <f t="shared" si="8"/>
        <v/>
      </c>
      <c r="S55" s="181" t="str">
        <f>IF(P55="","",(VLOOKUP((ROUNDDOWN(R55,0)),Notenschlüssel!$A$4:$D$104,2,0)))</f>
        <v/>
      </c>
      <c r="T55" s="183" t="str">
        <f t="shared" si="9"/>
        <v/>
      </c>
      <c r="U55" s="186" t="str">
        <f t="shared" si="10"/>
        <v/>
      </c>
      <c r="V55" s="180" t="str">
        <f>IF(U55="","",(VLOOKUP((ROUNDDOWN(U55,0)),Notenschlüssel!$A$4:$D$104,2,0)))</f>
        <v/>
      </c>
      <c r="W55" s="241" t="str">
        <f t="shared" si="11"/>
        <v/>
      </c>
      <c r="X55" s="247"/>
      <c r="Y55" s="23"/>
      <c r="Z55" s="185" t="str">
        <f t="shared" si="12"/>
        <v/>
      </c>
      <c r="AA55" s="191" t="str">
        <f>IF(X55="","",(VLOOKUP((ROUNDDOWN(Z55,0)),Notenschlüssel!$A$4:$D$104,2,0)))</f>
        <v/>
      </c>
      <c r="AB55" s="248" t="str">
        <f t="shared" si="13"/>
        <v/>
      </c>
      <c r="AC55" s="250"/>
      <c r="AD55" s="27"/>
      <c r="AE55" s="23"/>
      <c r="AF55" s="190" t="str">
        <f t="shared" si="14"/>
        <v/>
      </c>
      <c r="AG55" s="191" t="str">
        <f>IF(AF55="","",(VLOOKUP((ROUNDDOWN(AF55,0)),Notenschlüssel!$A$4:$D$104,2,0)))</f>
        <v/>
      </c>
      <c r="AH55" s="248" t="str">
        <f t="shared" si="15"/>
        <v/>
      </c>
      <c r="AI55" s="25"/>
      <c r="AJ55" s="304" t="str">
        <f t="shared" si="0"/>
        <v/>
      </c>
      <c r="AK55" s="303" t="str">
        <f>IF(AJ55="","",(VLOOKUP(ROUND(AJ55,0),Notenschlüssel!$A$4:$D$104,2,0)))</f>
        <v/>
      </c>
      <c r="AL55" s="3" t="str">
        <f t="shared" si="1"/>
        <v/>
      </c>
      <c r="AM55" s="27"/>
      <c r="AN55" s="27"/>
      <c r="AO55" s="27"/>
      <c r="AP55" s="27"/>
      <c r="AQ55" s="305" t="str">
        <f>IF(OR(AM55="",AN55="",AO55="",AP55=""),"",(ROUND(AM55*Gewichtung!$D$16,1)+ROUND(AN55*Gewichtung!$E$16,1)+ROUND(AO55*Gewichtung!$F$16,1)+ROUND(AP55*Gewichtung!$G$16,1)))</f>
        <v/>
      </c>
      <c r="AR55" s="301" t="str">
        <f>IF(AQ55="","",(VLOOKUP(ROUND(AQ55,0),Notenschlüssel!$A$4:$D$104,2,0)))</f>
        <v/>
      </c>
      <c r="AS55" s="4" t="str">
        <f t="shared" si="16"/>
        <v/>
      </c>
      <c r="AT55" s="14" t="str">
        <f t="shared" si="19"/>
        <v/>
      </c>
      <c r="AU55" s="98"/>
      <c r="AV55" s="28"/>
      <c r="AW55" s="29"/>
      <c r="AX55" s="263" t="str">
        <f t="shared" si="20"/>
        <v/>
      </c>
      <c r="AY55" s="263" t="str">
        <f t="shared" si="21"/>
        <v/>
      </c>
      <c r="AZ55" s="263" t="str">
        <f t="shared" si="22"/>
        <v/>
      </c>
      <c r="BA55" s="265" t="str">
        <f>IF(AK55="","",VLOOKUP(AK55,Notenschlüssel!$B$4:$D$104,3,0))</f>
        <v/>
      </c>
      <c r="BB55" s="265" t="str">
        <f>IF(AR55="","",VLOOKUP(AR55,Notenschlüssel!$B$4:$D$104,3,0))</f>
        <v/>
      </c>
    </row>
    <row r="56" spans="1:54">
      <c r="A56" s="348"/>
      <c r="B56" s="21"/>
      <c r="C56" s="21"/>
      <c r="D56" s="344"/>
      <c r="E56" s="21"/>
      <c r="F56" s="345"/>
      <c r="G56" s="21"/>
      <c r="H56" s="346"/>
      <c r="I56" s="48"/>
      <c r="J56" s="347"/>
      <c r="K56" s="34"/>
      <c r="L56" s="23"/>
      <c r="M56" s="185" t="str">
        <f t="shared" si="17"/>
        <v/>
      </c>
      <c r="N56" s="182" t="str">
        <f>IF(K56="","",(VLOOKUP((ROUNDDOWN(M56,0)),Notenschlüssel!$A$4:$D$104,2,0)))</f>
        <v/>
      </c>
      <c r="O56" s="183" t="str">
        <f t="shared" si="18"/>
        <v/>
      </c>
      <c r="P56" s="27"/>
      <c r="Q56" s="23"/>
      <c r="R56" s="185" t="str">
        <f t="shared" si="8"/>
        <v/>
      </c>
      <c r="S56" s="181" t="str">
        <f>IF(P56="","",(VLOOKUP((ROUNDDOWN(R56,0)),Notenschlüssel!$A$4:$D$104,2,0)))</f>
        <v/>
      </c>
      <c r="T56" s="183" t="str">
        <f t="shared" si="9"/>
        <v/>
      </c>
      <c r="U56" s="186" t="str">
        <f t="shared" si="10"/>
        <v/>
      </c>
      <c r="V56" s="180" t="str">
        <f>IF(U56="","",(VLOOKUP((ROUNDDOWN(U56,0)),Notenschlüssel!$A$4:$D$104,2,0)))</f>
        <v/>
      </c>
      <c r="W56" s="241" t="str">
        <f t="shared" si="11"/>
        <v/>
      </c>
      <c r="X56" s="247"/>
      <c r="Y56" s="23"/>
      <c r="Z56" s="185" t="str">
        <f t="shared" si="12"/>
        <v/>
      </c>
      <c r="AA56" s="191" t="str">
        <f>IF(X56="","",(VLOOKUP((ROUNDDOWN(Z56,0)),Notenschlüssel!$A$4:$D$104,2,0)))</f>
        <v/>
      </c>
      <c r="AB56" s="248" t="str">
        <f t="shared" si="13"/>
        <v/>
      </c>
      <c r="AC56" s="250"/>
      <c r="AD56" s="27"/>
      <c r="AE56" s="23"/>
      <c r="AF56" s="190" t="str">
        <f t="shared" si="14"/>
        <v/>
      </c>
      <c r="AG56" s="191" t="str">
        <f>IF(AF56="","",(VLOOKUP((ROUNDDOWN(AF56,0)),Notenschlüssel!$A$4:$D$104,2,0)))</f>
        <v/>
      </c>
      <c r="AH56" s="248" t="str">
        <f t="shared" si="15"/>
        <v/>
      </c>
      <c r="AI56" s="25"/>
      <c r="AJ56" s="304" t="str">
        <f t="shared" si="0"/>
        <v/>
      </c>
      <c r="AK56" s="303" t="str">
        <f>IF(AJ56="","",(VLOOKUP(ROUND(AJ56,0),Notenschlüssel!$A$4:$D$104,2,0)))</f>
        <v/>
      </c>
      <c r="AL56" s="3" t="str">
        <f t="shared" si="1"/>
        <v/>
      </c>
      <c r="AM56" s="27"/>
      <c r="AN56" s="27"/>
      <c r="AO56" s="27"/>
      <c r="AP56" s="27"/>
      <c r="AQ56" s="305" t="str">
        <f>IF(OR(AM56="",AN56="",AO56="",AP56=""),"",(ROUND(AM56*Gewichtung!$D$16,1)+ROUND(AN56*Gewichtung!$E$16,1)+ROUND(AO56*Gewichtung!$F$16,1)+ROUND(AP56*Gewichtung!$G$16,1)))</f>
        <v/>
      </c>
      <c r="AR56" s="301" t="str">
        <f>IF(AQ56="","",(VLOOKUP(ROUND(AQ56,0),Notenschlüssel!$A$4:$D$104,2,0)))</f>
        <v/>
      </c>
      <c r="AS56" s="4" t="str">
        <f t="shared" si="16"/>
        <v/>
      </c>
      <c r="AT56" s="14" t="str">
        <f t="shared" si="19"/>
        <v/>
      </c>
      <c r="AU56" s="98"/>
      <c r="AV56" s="28"/>
      <c r="AW56" s="29"/>
      <c r="AX56" s="263" t="str">
        <f t="shared" si="20"/>
        <v/>
      </c>
      <c r="AY56" s="263" t="str">
        <f t="shared" si="21"/>
        <v/>
      </c>
      <c r="AZ56" s="263" t="str">
        <f t="shared" si="22"/>
        <v/>
      </c>
      <c r="BA56" s="265" t="str">
        <f>IF(AK56="","",VLOOKUP(AK56,Notenschlüssel!$B$4:$D$104,3,0))</f>
        <v/>
      </c>
      <c r="BB56" s="265" t="str">
        <f>IF(AR56="","",VLOOKUP(AR56,Notenschlüssel!$B$4:$D$104,3,0))</f>
        <v/>
      </c>
    </row>
    <row r="57" spans="1:54">
      <c r="A57" s="348"/>
      <c r="B57" s="21"/>
      <c r="C57" s="21"/>
      <c r="D57" s="344"/>
      <c r="E57" s="21"/>
      <c r="F57" s="345"/>
      <c r="G57" s="21"/>
      <c r="H57" s="346"/>
      <c r="I57" s="48"/>
      <c r="J57" s="347"/>
      <c r="K57" s="34"/>
      <c r="L57" s="23"/>
      <c r="M57" s="185" t="str">
        <f t="shared" si="17"/>
        <v/>
      </c>
      <c r="N57" s="182" t="str">
        <f>IF(K57="","",(VLOOKUP((ROUNDDOWN(M57,0)),Notenschlüssel!$A$4:$D$104,2,0)))</f>
        <v/>
      </c>
      <c r="O57" s="183" t="str">
        <f t="shared" si="18"/>
        <v/>
      </c>
      <c r="P57" s="27"/>
      <c r="Q57" s="23"/>
      <c r="R57" s="185" t="str">
        <f t="shared" si="8"/>
        <v/>
      </c>
      <c r="S57" s="181" t="str">
        <f>IF(P57="","",(VLOOKUP((ROUNDDOWN(R57,0)),Notenschlüssel!$A$4:$D$104,2,0)))</f>
        <v/>
      </c>
      <c r="T57" s="183" t="str">
        <f t="shared" si="9"/>
        <v/>
      </c>
      <c r="U57" s="186" t="str">
        <f t="shared" si="10"/>
        <v/>
      </c>
      <c r="V57" s="180" t="str">
        <f>IF(U57="","",(VLOOKUP((ROUNDDOWN(U57,0)),Notenschlüssel!$A$4:$D$104,2,0)))</f>
        <v/>
      </c>
      <c r="W57" s="241" t="str">
        <f t="shared" si="11"/>
        <v/>
      </c>
      <c r="X57" s="247"/>
      <c r="Y57" s="23"/>
      <c r="Z57" s="185" t="str">
        <f t="shared" si="12"/>
        <v/>
      </c>
      <c r="AA57" s="191" t="str">
        <f>IF(X57="","",(VLOOKUP((ROUNDDOWN(Z57,0)),Notenschlüssel!$A$4:$D$104,2,0)))</f>
        <v/>
      </c>
      <c r="AB57" s="248" t="str">
        <f t="shared" si="13"/>
        <v/>
      </c>
      <c r="AC57" s="250"/>
      <c r="AD57" s="27"/>
      <c r="AE57" s="23"/>
      <c r="AF57" s="190" t="str">
        <f t="shared" si="14"/>
        <v/>
      </c>
      <c r="AG57" s="191" t="str">
        <f>IF(AF57="","",(VLOOKUP((ROUNDDOWN(AF57,0)),Notenschlüssel!$A$4:$D$104,2,0)))</f>
        <v/>
      </c>
      <c r="AH57" s="248" t="str">
        <f t="shared" si="15"/>
        <v/>
      </c>
      <c r="AI57" s="25"/>
      <c r="AJ57" s="304" t="str">
        <f t="shared" si="0"/>
        <v/>
      </c>
      <c r="AK57" s="303" t="str">
        <f>IF(AJ57="","",(VLOOKUP(ROUND(AJ57,0),Notenschlüssel!$A$4:$D$104,2,0)))</f>
        <v/>
      </c>
      <c r="AL57" s="3" t="str">
        <f t="shared" si="1"/>
        <v/>
      </c>
      <c r="AM57" s="27"/>
      <c r="AN57" s="27"/>
      <c r="AO57" s="27"/>
      <c r="AP57" s="27"/>
      <c r="AQ57" s="305" t="str">
        <f>IF(OR(AM57="",AN57="",AO57="",AP57=""),"",(ROUND(AM57*Gewichtung!$D$16,1)+ROUND(AN57*Gewichtung!$E$16,1)+ROUND(AO57*Gewichtung!$F$16,1)+ROUND(AP57*Gewichtung!$G$16,1)))</f>
        <v/>
      </c>
      <c r="AR57" s="301" t="str">
        <f>IF(AQ57="","",(VLOOKUP(ROUND(AQ57,0),Notenschlüssel!$A$4:$D$104,2,0)))</f>
        <v/>
      </c>
      <c r="AS57" s="4" t="str">
        <f t="shared" si="16"/>
        <v/>
      </c>
      <c r="AT57" s="14" t="str">
        <f t="shared" si="19"/>
        <v/>
      </c>
      <c r="AU57" s="98"/>
      <c r="AV57" s="28"/>
      <c r="AW57" s="29"/>
      <c r="AX57" s="263" t="str">
        <f t="shared" si="20"/>
        <v/>
      </c>
      <c r="AY57" s="263" t="str">
        <f t="shared" si="21"/>
        <v/>
      </c>
      <c r="AZ57" s="263" t="str">
        <f t="shared" si="22"/>
        <v/>
      </c>
      <c r="BA57" s="265" t="str">
        <f>IF(AK57="","",VLOOKUP(AK57,Notenschlüssel!$B$4:$D$104,3,0))</f>
        <v/>
      </c>
      <c r="BB57" s="265" t="str">
        <f>IF(AR57="","",VLOOKUP(AR57,Notenschlüssel!$B$4:$D$104,3,0))</f>
        <v/>
      </c>
    </row>
    <row r="58" spans="1:54">
      <c r="A58" s="348"/>
      <c r="B58" s="21"/>
      <c r="C58" s="21"/>
      <c r="D58" s="344"/>
      <c r="E58" s="21"/>
      <c r="F58" s="345"/>
      <c r="G58" s="21"/>
      <c r="H58" s="346"/>
      <c r="I58" s="48"/>
      <c r="J58" s="347"/>
      <c r="K58" s="34"/>
      <c r="L58" s="23"/>
      <c r="M58" s="185" t="str">
        <f t="shared" si="17"/>
        <v/>
      </c>
      <c r="N58" s="182" t="str">
        <f>IF(K58="","",(VLOOKUP((ROUNDDOWN(M58,0)),Notenschlüssel!$A$4:$D$104,2,0)))</f>
        <v/>
      </c>
      <c r="O58" s="183" t="str">
        <f t="shared" si="18"/>
        <v/>
      </c>
      <c r="P58" s="27"/>
      <c r="Q58" s="23"/>
      <c r="R58" s="185" t="str">
        <f t="shared" si="8"/>
        <v/>
      </c>
      <c r="S58" s="181" t="str">
        <f>IF(P58="","",(VLOOKUP((ROUNDDOWN(R58,0)),Notenschlüssel!$A$4:$D$104,2,0)))</f>
        <v/>
      </c>
      <c r="T58" s="183" t="str">
        <f t="shared" si="9"/>
        <v/>
      </c>
      <c r="U58" s="186" t="str">
        <f t="shared" si="10"/>
        <v/>
      </c>
      <c r="V58" s="180" t="str">
        <f>IF(U58="","",(VLOOKUP((ROUNDDOWN(U58,0)),Notenschlüssel!$A$4:$D$104,2,0)))</f>
        <v/>
      </c>
      <c r="W58" s="241" t="str">
        <f t="shared" si="11"/>
        <v/>
      </c>
      <c r="X58" s="247"/>
      <c r="Y58" s="23"/>
      <c r="Z58" s="185" t="str">
        <f t="shared" si="12"/>
        <v/>
      </c>
      <c r="AA58" s="191" t="str">
        <f>IF(X58="","",(VLOOKUP((ROUNDDOWN(Z58,0)),Notenschlüssel!$A$4:$D$104,2,0)))</f>
        <v/>
      </c>
      <c r="AB58" s="248" t="str">
        <f t="shared" si="13"/>
        <v/>
      </c>
      <c r="AC58" s="250"/>
      <c r="AD58" s="27"/>
      <c r="AE58" s="23"/>
      <c r="AF58" s="190" t="str">
        <f t="shared" si="14"/>
        <v/>
      </c>
      <c r="AG58" s="191" t="str">
        <f>IF(AF58="","",(VLOOKUP((ROUNDDOWN(AF58,0)),Notenschlüssel!$A$4:$D$104,2,0)))</f>
        <v/>
      </c>
      <c r="AH58" s="248" t="str">
        <f t="shared" si="15"/>
        <v/>
      </c>
      <c r="AI58" s="25"/>
      <c r="AJ58" s="304" t="str">
        <f t="shared" si="0"/>
        <v/>
      </c>
      <c r="AK58" s="303" t="str">
        <f>IF(AJ58="","",(VLOOKUP(ROUND(AJ58,0),Notenschlüssel!$A$4:$D$104,2,0)))</f>
        <v/>
      </c>
      <c r="AL58" s="3" t="str">
        <f t="shared" si="1"/>
        <v/>
      </c>
      <c r="AM58" s="27"/>
      <c r="AN58" s="27"/>
      <c r="AO58" s="27"/>
      <c r="AP58" s="27"/>
      <c r="AQ58" s="305" t="str">
        <f>IF(OR(AM58="",AN58="",AO58="",AP58=""),"",(ROUND(AM58*Gewichtung!$D$16,1)+ROUND(AN58*Gewichtung!$E$16,1)+ROUND(AO58*Gewichtung!$F$16,1)+ROUND(AP58*Gewichtung!$G$16,1)))</f>
        <v/>
      </c>
      <c r="AR58" s="301" t="str">
        <f>IF(AQ58="","",(VLOOKUP(ROUND(AQ58,0),Notenschlüssel!$A$4:$D$104,2,0)))</f>
        <v/>
      </c>
      <c r="AS58" s="4" t="str">
        <f t="shared" si="16"/>
        <v/>
      </c>
      <c r="AT58" s="14" t="str">
        <f t="shared" si="19"/>
        <v/>
      </c>
      <c r="AU58" s="98"/>
      <c r="AV58" s="28"/>
      <c r="AW58" s="29"/>
      <c r="AX58" s="263" t="str">
        <f t="shared" si="20"/>
        <v/>
      </c>
      <c r="AY58" s="263" t="str">
        <f t="shared" si="21"/>
        <v/>
      </c>
      <c r="AZ58" s="263" t="str">
        <f t="shared" si="22"/>
        <v/>
      </c>
      <c r="BA58" s="265" t="str">
        <f>IF(AK58="","",VLOOKUP(AK58,Notenschlüssel!$B$4:$D$104,3,0))</f>
        <v/>
      </c>
      <c r="BB58" s="265" t="str">
        <f>IF(AR58="","",VLOOKUP(AR58,Notenschlüssel!$B$4:$D$104,3,0))</f>
        <v/>
      </c>
    </row>
    <row r="59" spans="1:54">
      <c r="A59" s="348"/>
      <c r="B59" s="21"/>
      <c r="C59" s="21"/>
      <c r="D59" s="344"/>
      <c r="E59" s="21"/>
      <c r="F59" s="345"/>
      <c r="G59" s="21"/>
      <c r="H59" s="346"/>
      <c r="I59" s="48"/>
      <c r="J59" s="347"/>
      <c r="K59" s="34"/>
      <c r="L59" s="23"/>
      <c r="M59" s="185" t="str">
        <f t="shared" si="17"/>
        <v/>
      </c>
      <c r="N59" s="182" t="str">
        <f>IF(K59="","",(VLOOKUP((ROUNDDOWN(M59,0)),Notenschlüssel!$A$4:$D$104,2,0)))</f>
        <v/>
      </c>
      <c r="O59" s="183" t="str">
        <f t="shared" si="18"/>
        <v/>
      </c>
      <c r="P59" s="27"/>
      <c r="Q59" s="23"/>
      <c r="R59" s="185" t="str">
        <f t="shared" si="8"/>
        <v/>
      </c>
      <c r="S59" s="181" t="str">
        <f>IF(P59="","",(VLOOKUP((ROUNDDOWN(R59,0)),Notenschlüssel!$A$4:$D$104,2,0)))</f>
        <v/>
      </c>
      <c r="T59" s="183" t="str">
        <f t="shared" si="9"/>
        <v/>
      </c>
      <c r="U59" s="186" t="str">
        <f t="shared" si="10"/>
        <v/>
      </c>
      <c r="V59" s="180" t="str">
        <f>IF(U59="","",(VLOOKUP((ROUNDDOWN(U59,0)),Notenschlüssel!$A$4:$D$104,2,0)))</f>
        <v/>
      </c>
      <c r="W59" s="241" t="str">
        <f t="shared" si="11"/>
        <v/>
      </c>
      <c r="X59" s="247"/>
      <c r="Y59" s="23"/>
      <c r="Z59" s="185" t="str">
        <f t="shared" si="12"/>
        <v/>
      </c>
      <c r="AA59" s="191" t="str">
        <f>IF(X59="","",(VLOOKUP((ROUNDDOWN(Z59,0)),Notenschlüssel!$A$4:$D$104,2,0)))</f>
        <v/>
      </c>
      <c r="AB59" s="248" t="str">
        <f t="shared" si="13"/>
        <v/>
      </c>
      <c r="AC59" s="250"/>
      <c r="AD59" s="27"/>
      <c r="AE59" s="23"/>
      <c r="AF59" s="190" t="str">
        <f t="shared" si="14"/>
        <v/>
      </c>
      <c r="AG59" s="191" t="str">
        <f>IF(AF59="","",(VLOOKUP((ROUNDDOWN(AF59,0)),Notenschlüssel!$A$4:$D$104,2,0)))</f>
        <v/>
      </c>
      <c r="AH59" s="248" t="str">
        <f t="shared" si="15"/>
        <v/>
      </c>
      <c r="AI59" s="25"/>
      <c r="AJ59" s="304" t="str">
        <f t="shared" si="0"/>
        <v/>
      </c>
      <c r="AK59" s="303" t="str">
        <f>IF(AJ59="","",(VLOOKUP(ROUND(AJ59,0),Notenschlüssel!$A$4:$D$104,2,0)))</f>
        <v/>
      </c>
      <c r="AL59" s="3" t="str">
        <f t="shared" si="1"/>
        <v/>
      </c>
      <c r="AM59" s="27"/>
      <c r="AN59" s="27"/>
      <c r="AO59" s="27"/>
      <c r="AP59" s="27"/>
      <c r="AQ59" s="305" t="str">
        <f>IF(OR(AM59="",AN59="",AO59="",AP59=""),"",(ROUND(AM59*Gewichtung!$D$16,1)+ROUND(AN59*Gewichtung!$E$16,1)+ROUND(AO59*Gewichtung!$F$16,1)+ROUND(AP59*Gewichtung!$G$16,1)))</f>
        <v/>
      </c>
      <c r="AR59" s="301" t="str">
        <f>IF(AQ59="","",(VLOOKUP(ROUND(AQ59,0),Notenschlüssel!$A$4:$D$104,2,0)))</f>
        <v/>
      </c>
      <c r="AS59" s="4" t="str">
        <f t="shared" si="16"/>
        <v/>
      </c>
      <c r="AT59" s="14" t="str">
        <f t="shared" si="19"/>
        <v/>
      </c>
      <c r="AU59" s="98"/>
      <c r="AV59" s="28"/>
      <c r="AW59" s="29"/>
      <c r="AX59" s="263" t="str">
        <f t="shared" si="20"/>
        <v/>
      </c>
      <c r="AY59" s="263" t="str">
        <f t="shared" si="21"/>
        <v/>
      </c>
      <c r="AZ59" s="263" t="str">
        <f t="shared" si="22"/>
        <v/>
      </c>
      <c r="BA59" s="265" t="str">
        <f>IF(AK59="","",VLOOKUP(AK59,Notenschlüssel!$B$4:$D$104,3,0))</f>
        <v/>
      </c>
      <c r="BB59" s="265" t="str">
        <f>IF(AR59="","",VLOOKUP(AR59,Notenschlüssel!$B$4:$D$104,3,0))</f>
        <v/>
      </c>
    </row>
    <row r="60" spans="1:54">
      <c r="A60" s="348"/>
      <c r="B60" s="21"/>
      <c r="C60" s="21"/>
      <c r="D60" s="344"/>
      <c r="E60" s="21"/>
      <c r="F60" s="345"/>
      <c r="G60" s="21"/>
      <c r="H60" s="346"/>
      <c r="I60" s="48"/>
      <c r="J60" s="347"/>
      <c r="K60" s="34"/>
      <c r="L60" s="23"/>
      <c r="M60" s="185" t="str">
        <f t="shared" si="17"/>
        <v/>
      </c>
      <c r="N60" s="182" t="str">
        <f>IF(K60="","",(VLOOKUP((ROUNDDOWN(M60,0)),Notenschlüssel!$A$4:$D$104,2,0)))</f>
        <v/>
      </c>
      <c r="O60" s="183" t="str">
        <f t="shared" si="18"/>
        <v/>
      </c>
      <c r="P60" s="27"/>
      <c r="Q60" s="23"/>
      <c r="R60" s="185" t="str">
        <f t="shared" si="8"/>
        <v/>
      </c>
      <c r="S60" s="181" t="str">
        <f>IF(P60="","",(VLOOKUP((ROUNDDOWN(R60,0)),Notenschlüssel!$A$4:$D$104,2,0)))</f>
        <v/>
      </c>
      <c r="T60" s="183" t="str">
        <f t="shared" si="9"/>
        <v/>
      </c>
      <c r="U60" s="186" t="str">
        <f t="shared" si="10"/>
        <v/>
      </c>
      <c r="V60" s="180" t="str">
        <f>IF(U60="","",(VLOOKUP((ROUNDDOWN(U60,0)),Notenschlüssel!$A$4:$D$104,2,0)))</f>
        <v/>
      </c>
      <c r="W60" s="241" t="str">
        <f t="shared" si="11"/>
        <v/>
      </c>
      <c r="X60" s="247"/>
      <c r="Y60" s="23"/>
      <c r="Z60" s="185" t="str">
        <f t="shared" si="12"/>
        <v/>
      </c>
      <c r="AA60" s="191" t="str">
        <f>IF(X60="","",(VLOOKUP((ROUNDDOWN(Z60,0)),Notenschlüssel!$A$4:$D$104,2,0)))</f>
        <v/>
      </c>
      <c r="AB60" s="248" t="str">
        <f t="shared" si="13"/>
        <v/>
      </c>
      <c r="AC60" s="250"/>
      <c r="AD60" s="27"/>
      <c r="AE60" s="23"/>
      <c r="AF60" s="190" t="str">
        <f t="shared" si="14"/>
        <v/>
      </c>
      <c r="AG60" s="191" t="str">
        <f>IF(AF60="","",(VLOOKUP((ROUNDDOWN(AF60,0)),Notenschlüssel!$A$4:$D$104,2,0)))</f>
        <v/>
      </c>
      <c r="AH60" s="248" t="str">
        <f t="shared" si="15"/>
        <v/>
      </c>
      <c r="AI60" s="25"/>
      <c r="AJ60" s="304" t="str">
        <f t="shared" si="0"/>
        <v/>
      </c>
      <c r="AK60" s="303" t="str">
        <f>IF(AJ60="","",(VLOOKUP(ROUND(AJ60,0),Notenschlüssel!$A$4:$D$104,2,0)))</f>
        <v/>
      </c>
      <c r="AL60" s="3" t="str">
        <f t="shared" si="1"/>
        <v/>
      </c>
      <c r="AM60" s="27"/>
      <c r="AN60" s="27"/>
      <c r="AO60" s="27"/>
      <c r="AP60" s="27"/>
      <c r="AQ60" s="305" t="str">
        <f>IF(OR(AM60="",AN60="",AO60="",AP60=""),"",(ROUND(AM60*Gewichtung!$D$16,1)+ROUND(AN60*Gewichtung!$E$16,1)+ROUND(AO60*Gewichtung!$F$16,1)+ROUND(AP60*Gewichtung!$G$16,1)))</f>
        <v/>
      </c>
      <c r="AR60" s="301" t="str">
        <f>IF(AQ60="","",(VLOOKUP(ROUND(AQ60,0),Notenschlüssel!$A$4:$D$104,2,0)))</f>
        <v/>
      </c>
      <c r="AS60" s="4" t="str">
        <f t="shared" si="16"/>
        <v/>
      </c>
      <c r="AT60" s="14" t="str">
        <f t="shared" si="19"/>
        <v/>
      </c>
      <c r="AU60" s="98"/>
      <c r="AV60" s="28"/>
      <c r="AW60" s="29"/>
      <c r="AX60" s="263" t="str">
        <f t="shared" si="20"/>
        <v/>
      </c>
      <c r="AY60" s="263" t="str">
        <f t="shared" si="21"/>
        <v/>
      </c>
      <c r="AZ60" s="263" t="str">
        <f t="shared" si="22"/>
        <v/>
      </c>
      <c r="BA60" s="265" t="str">
        <f>IF(AK60="","",VLOOKUP(AK60,Notenschlüssel!$B$4:$D$104,3,0))</f>
        <v/>
      </c>
      <c r="BB60" s="265" t="str">
        <f>IF(AR60="","",VLOOKUP(AR60,Notenschlüssel!$B$4:$D$104,3,0))</f>
        <v/>
      </c>
    </row>
    <row r="61" spans="1:54">
      <c r="A61" s="348"/>
      <c r="B61" s="21"/>
      <c r="C61" s="21"/>
      <c r="D61" s="344"/>
      <c r="E61" s="21"/>
      <c r="F61" s="345"/>
      <c r="G61" s="21"/>
      <c r="H61" s="346"/>
      <c r="I61" s="48"/>
      <c r="J61" s="347"/>
      <c r="K61" s="34"/>
      <c r="L61" s="23"/>
      <c r="M61" s="185" t="str">
        <f t="shared" si="17"/>
        <v/>
      </c>
      <c r="N61" s="182" t="str">
        <f>IF(K61="","",(VLOOKUP((ROUNDDOWN(M61,0)),Notenschlüssel!$A$4:$D$104,2,0)))</f>
        <v/>
      </c>
      <c r="O61" s="183" t="str">
        <f t="shared" si="18"/>
        <v/>
      </c>
      <c r="P61" s="27"/>
      <c r="Q61" s="23"/>
      <c r="R61" s="185" t="str">
        <f t="shared" si="8"/>
        <v/>
      </c>
      <c r="S61" s="181" t="str">
        <f>IF(P61="","",(VLOOKUP((ROUNDDOWN(R61,0)),Notenschlüssel!$A$4:$D$104,2,0)))</f>
        <v/>
      </c>
      <c r="T61" s="183" t="str">
        <f t="shared" si="9"/>
        <v/>
      </c>
      <c r="U61" s="186" t="str">
        <f t="shared" si="10"/>
        <v/>
      </c>
      <c r="V61" s="180" t="str">
        <f>IF(U61="","",(VLOOKUP((ROUNDDOWN(U61,0)),Notenschlüssel!$A$4:$D$104,2,0)))</f>
        <v/>
      </c>
      <c r="W61" s="241" t="str">
        <f t="shared" si="11"/>
        <v/>
      </c>
      <c r="X61" s="247"/>
      <c r="Y61" s="23"/>
      <c r="Z61" s="185" t="str">
        <f t="shared" si="12"/>
        <v/>
      </c>
      <c r="AA61" s="191" t="str">
        <f>IF(X61="","",(VLOOKUP((ROUNDDOWN(Z61,0)),Notenschlüssel!$A$4:$D$104,2,0)))</f>
        <v/>
      </c>
      <c r="AB61" s="248" t="str">
        <f t="shared" si="13"/>
        <v/>
      </c>
      <c r="AC61" s="250"/>
      <c r="AD61" s="27"/>
      <c r="AE61" s="23"/>
      <c r="AF61" s="190" t="str">
        <f t="shared" si="14"/>
        <v/>
      </c>
      <c r="AG61" s="191" t="str">
        <f>IF(AF61="","",(VLOOKUP((ROUNDDOWN(AF61,0)),Notenschlüssel!$A$4:$D$104,2,0)))</f>
        <v/>
      </c>
      <c r="AH61" s="248" t="str">
        <f t="shared" si="15"/>
        <v/>
      </c>
      <c r="AI61" s="25"/>
      <c r="AJ61" s="304" t="str">
        <f t="shared" si="0"/>
        <v/>
      </c>
      <c r="AK61" s="303" t="str">
        <f>IF(AJ61="","",(VLOOKUP(ROUND(AJ61,0),Notenschlüssel!$A$4:$D$104,2,0)))</f>
        <v/>
      </c>
      <c r="AL61" s="3" t="str">
        <f t="shared" si="1"/>
        <v/>
      </c>
      <c r="AM61" s="27"/>
      <c r="AN61" s="27"/>
      <c r="AO61" s="27"/>
      <c r="AP61" s="27"/>
      <c r="AQ61" s="305" t="str">
        <f>IF(OR(AM61="",AN61="",AO61="",AP61=""),"",(ROUND(AM61*Gewichtung!$D$16,1)+ROUND(AN61*Gewichtung!$E$16,1)+ROUND(AO61*Gewichtung!$F$16,1)+ROUND(AP61*Gewichtung!$G$16,1)))</f>
        <v/>
      </c>
      <c r="AR61" s="301" t="str">
        <f>IF(AQ61="","",(VLOOKUP(ROUND(AQ61,0),Notenschlüssel!$A$4:$D$104,2,0)))</f>
        <v/>
      </c>
      <c r="AS61" s="4" t="str">
        <f t="shared" si="16"/>
        <v/>
      </c>
      <c r="AT61" s="14" t="str">
        <f t="shared" si="19"/>
        <v/>
      </c>
      <c r="AU61" s="98"/>
      <c r="AV61" s="28"/>
      <c r="AW61" s="29"/>
      <c r="AX61" s="263" t="str">
        <f t="shared" si="20"/>
        <v/>
      </c>
      <c r="AY61" s="263" t="str">
        <f t="shared" si="21"/>
        <v/>
      </c>
      <c r="AZ61" s="263" t="str">
        <f t="shared" si="22"/>
        <v/>
      </c>
      <c r="BA61" s="265" t="str">
        <f>IF(AK61="","",VLOOKUP(AK61,Notenschlüssel!$B$4:$D$104,3,0))</f>
        <v/>
      </c>
      <c r="BB61" s="265" t="str">
        <f>IF(AR61="","",VLOOKUP(AR61,Notenschlüssel!$B$4:$D$104,3,0))</f>
        <v/>
      </c>
    </row>
    <row r="62" spans="1:54">
      <c r="A62" s="348"/>
      <c r="B62" s="21"/>
      <c r="C62" s="21"/>
      <c r="D62" s="344"/>
      <c r="E62" s="21"/>
      <c r="F62" s="345"/>
      <c r="G62" s="21"/>
      <c r="H62" s="346"/>
      <c r="I62" s="48"/>
      <c r="J62" s="347"/>
      <c r="K62" s="34"/>
      <c r="L62" s="23"/>
      <c r="M62" s="185" t="str">
        <f t="shared" si="17"/>
        <v/>
      </c>
      <c r="N62" s="182" t="str">
        <f>IF(K62="","",(VLOOKUP((ROUNDDOWN(M62,0)),Notenschlüssel!$A$4:$D$104,2,0)))</f>
        <v/>
      </c>
      <c r="O62" s="183" t="str">
        <f t="shared" si="18"/>
        <v/>
      </c>
      <c r="P62" s="27"/>
      <c r="Q62" s="23"/>
      <c r="R62" s="185" t="str">
        <f t="shared" si="8"/>
        <v/>
      </c>
      <c r="S62" s="181" t="str">
        <f>IF(P62="","",(VLOOKUP((ROUNDDOWN(R62,0)),Notenschlüssel!$A$4:$D$104,2,0)))</f>
        <v/>
      </c>
      <c r="T62" s="183" t="str">
        <f t="shared" si="9"/>
        <v/>
      </c>
      <c r="U62" s="186" t="str">
        <f t="shared" si="10"/>
        <v/>
      </c>
      <c r="V62" s="180" t="str">
        <f>IF(U62="","",(VLOOKUP((ROUNDDOWN(U62,0)),Notenschlüssel!$A$4:$D$104,2,0)))</f>
        <v/>
      </c>
      <c r="W62" s="241" t="str">
        <f t="shared" si="11"/>
        <v/>
      </c>
      <c r="X62" s="247"/>
      <c r="Y62" s="23"/>
      <c r="Z62" s="185" t="str">
        <f t="shared" si="12"/>
        <v/>
      </c>
      <c r="AA62" s="191" t="str">
        <f>IF(X62="","",(VLOOKUP((ROUNDDOWN(Z62,0)),Notenschlüssel!$A$4:$D$104,2,0)))</f>
        <v/>
      </c>
      <c r="AB62" s="248" t="str">
        <f t="shared" si="13"/>
        <v/>
      </c>
      <c r="AC62" s="250"/>
      <c r="AD62" s="27"/>
      <c r="AE62" s="23"/>
      <c r="AF62" s="190" t="str">
        <f t="shared" si="14"/>
        <v/>
      </c>
      <c r="AG62" s="191" t="str">
        <f>IF(AF62="","",(VLOOKUP((ROUNDDOWN(AF62,0)),Notenschlüssel!$A$4:$D$104,2,0)))</f>
        <v/>
      </c>
      <c r="AH62" s="248" t="str">
        <f t="shared" si="15"/>
        <v/>
      </c>
      <c r="AI62" s="25"/>
      <c r="AJ62" s="304" t="str">
        <f t="shared" si="0"/>
        <v/>
      </c>
      <c r="AK62" s="303" t="str">
        <f>IF(AJ62="","",(VLOOKUP(ROUND(AJ62,0),Notenschlüssel!$A$4:$D$104,2,0)))</f>
        <v/>
      </c>
      <c r="AL62" s="3" t="str">
        <f t="shared" si="1"/>
        <v/>
      </c>
      <c r="AM62" s="27"/>
      <c r="AN62" s="27"/>
      <c r="AO62" s="27"/>
      <c r="AP62" s="27"/>
      <c r="AQ62" s="305" t="str">
        <f>IF(OR(AM62="",AN62="",AO62="",AP62=""),"",(ROUND(AM62*Gewichtung!$D$16,1)+ROUND(AN62*Gewichtung!$E$16,1)+ROUND(AO62*Gewichtung!$F$16,1)+ROUND(AP62*Gewichtung!$G$16,1)))</f>
        <v/>
      </c>
      <c r="AR62" s="301" t="str">
        <f>IF(AQ62="","",(VLOOKUP(ROUND(AQ62,0),Notenschlüssel!$A$4:$D$104,2,0)))</f>
        <v/>
      </c>
      <c r="AS62" s="4" t="str">
        <f t="shared" si="16"/>
        <v/>
      </c>
      <c r="AT62" s="14" t="str">
        <f t="shared" si="19"/>
        <v/>
      </c>
      <c r="AU62" s="98"/>
      <c r="AV62" s="28"/>
      <c r="AW62" s="29"/>
      <c r="AX62" s="263" t="str">
        <f t="shared" si="20"/>
        <v/>
      </c>
      <c r="AY62" s="263" t="str">
        <f t="shared" si="21"/>
        <v/>
      </c>
      <c r="AZ62" s="263" t="str">
        <f t="shared" si="22"/>
        <v/>
      </c>
      <c r="BA62" s="265" t="str">
        <f>IF(AK62="","",VLOOKUP(AK62,Notenschlüssel!$B$4:$D$104,3,0))</f>
        <v/>
      </c>
      <c r="BB62" s="265" t="str">
        <f>IF(AR62="","",VLOOKUP(AR62,Notenschlüssel!$B$4:$D$104,3,0))</f>
        <v/>
      </c>
    </row>
    <row r="63" spans="1:54">
      <c r="A63" s="348"/>
      <c r="B63" s="21"/>
      <c r="C63" s="21"/>
      <c r="D63" s="344"/>
      <c r="E63" s="21"/>
      <c r="F63" s="345"/>
      <c r="G63" s="21"/>
      <c r="H63" s="346"/>
      <c r="I63" s="48"/>
      <c r="J63" s="347"/>
      <c r="K63" s="34"/>
      <c r="L63" s="23"/>
      <c r="M63" s="185" t="str">
        <f t="shared" si="17"/>
        <v/>
      </c>
      <c r="N63" s="182" t="str">
        <f>IF(K63="","",(VLOOKUP((ROUNDDOWN(M63,0)),Notenschlüssel!$A$4:$D$104,2,0)))</f>
        <v/>
      </c>
      <c r="O63" s="183" t="str">
        <f t="shared" si="18"/>
        <v/>
      </c>
      <c r="P63" s="27"/>
      <c r="Q63" s="23"/>
      <c r="R63" s="185" t="str">
        <f t="shared" si="8"/>
        <v/>
      </c>
      <c r="S63" s="181" t="str">
        <f>IF(P63="","",(VLOOKUP((ROUNDDOWN(R63,0)),Notenschlüssel!$A$4:$D$104,2,0)))</f>
        <v/>
      </c>
      <c r="T63" s="183" t="str">
        <f t="shared" si="9"/>
        <v/>
      </c>
      <c r="U63" s="186" t="str">
        <f t="shared" si="10"/>
        <v/>
      </c>
      <c r="V63" s="180" t="str">
        <f>IF(U63="","",(VLOOKUP((ROUNDDOWN(U63,0)),Notenschlüssel!$A$4:$D$104,2,0)))</f>
        <v/>
      </c>
      <c r="W63" s="241" t="str">
        <f t="shared" si="11"/>
        <v/>
      </c>
      <c r="X63" s="247"/>
      <c r="Y63" s="23"/>
      <c r="Z63" s="185" t="str">
        <f t="shared" si="12"/>
        <v/>
      </c>
      <c r="AA63" s="191" t="str">
        <f>IF(X63="","",(VLOOKUP((ROUNDDOWN(Z63,0)),Notenschlüssel!$A$4:$D$104,2,0)))</f>
        <v/>
      </c>
      <c r="AB63" s="248" t="str">
        <f t="shared" si="13"/>
        <v/>
      </c>
      <c r="AC63" s="250"/>
      <c r="AD63" s="27"/>
      <c r="AE63" s="23"/>
      <c r="AF63" s="190" t="str">
        <f t="shared" si="14"/>
        <v/>
      </c>
      <c r="AG63" s="191" t="str">
        <f>IF(AF63="","",(VLOOKUP((ROUNDDOWN(AF63,0)),Notenschlüssel!$A$4:$D$104,2,0)))</f>
        <v/>
      </c>
      <c r="AH63" s="248" t="str">
        <f t="shared" si="15"/>
        <v/>
      </c>
      <c r="AI63" s="25"/>
      <c r="AJ63" s="304" t="str">
        <f t="shared" si="0"/>
        <v/>
      </c>
      <c r="AK63" s="303" t="str">
        <f>IF(AJ63="","",(VLOOKUP(ROUND(AJ63,0),Notenschlüssel!$A$4:$D$104,2,0)))</f>
        <v/>
      </c>
      <c r="AL63" s="3" t="str">
        <f t="shared" si="1"/>
        <v/>
      </c>
      <c r="AM63" s="27"/>
      <c r="AN63" s="27"/>
      <c r="AO63" s="27"/>
      <c r="AP63" s="27"/>
      <c r="AQ63" s="305" t="str">
        <f>IF(OR(AM63="",AN63="",AO63="",AP63=""),"",(ROUND(AM63*Gewichtung!$D$16,1)+ROUND(AN63*Gewichtung!$E$16,1)+ROUND(AO63*Gewichtung!$F$16,1)+ROUND(AP63*Gewichtung!$G$16,1)))</f>
        <v/>
      </c>
      <c r="AR63" s="301" t="str">
        <f>IF(AQ63="","",(VLOOKUP(ROUND(AQ63,0),Notenschlüssel!$A$4:$D$104,2,0)))</f>
        <v/>
      </c>
      <c r="AS63" s="4" t="str">
        <f t="shared" si="16"/>
        <v/>
      </c>
      <c r="AT63" s="14" t="str">
        <f t="shared" si="19"/>
        <v/>
      </c>
      <c r="AU63" s="98"/>
      <c r="AV63" s="28"/>
      <c r="AW63" s="29"/>
      <c r="AX63" s="263" t="str">
        <f t="shared" si="20"/>
        <v/>
      </c>
      <c r="AY63" s="263" t="str">
        <f t="shared" si="21"/>
        <v/>
      </c>
      <c r="AZ63" s="263" t="str">
        <f t="shared" si="22"/>
        <v/>
      </c>
      <c r="BA63" s="265" t="str">
        <f>IF(AK63="","",VLOOKUP(AK63,Notenschlüssel!$B$4:$D$104,3,0))</f>
        <v/>
      </c>
      <c r="BB63" s="265" t="str">
        <f>IF(AR63="","",VLOOKUP(AR63,Notenschlüssel!$B$4:$D$104,3,0))</f>
        <v/>
      </c>
    </row>
    <row r="64" spans="1:54">
      <c r="A64" s="348"/>
      <c r="B64" s="21"/>
      <c r="C64" s="21"/>
      <c r="D64" s="344"/>
      <c r="E64" s="21"/>
      <c r="F64" s="345"/>
      <c r="G64" s="21"/>
      <c r="H64" s="346"/>
      <c r="I64" s="48"/>
      <c r="J64" s="347"/>
      <c r="K64" s="325"/>
      <c r="L64" s="326"/>
      <c r="M64" s="185" t="str">
        <f t="shared" si="17"/>
        <v/>
      </c>
      <c r="N64" s="182" t="str">
        <f>IF(K64="","",(VLOOKUP((ROUNDDOWN(M64,0)),Notenschlüssel!$A$4:$D$104,2,0)))</f>
        <v/>
      </c>
      <c r="O64" s="183" t="str">
        <f t="shared" si="18"/>
        <v/>
      </c>
      <c r="P64" s="327"/>
      <c r="Q64" s="326"/>
      <c r="R64" s="185" t="str">
        <f t="shared" si="8"/>
        <v/>
      </c>
      <c r="S64" s="181" t="str">
        <f>IF(P64="","",(VLOOKUP((ROUNDDOWN(R64,0)),Notenschlüssel!$A$4:$D$104,2,0)))</f>
        <v/>
      </c>
      <c r="T64" s="183" t="str">
        <f t="shared" si="9"/>
        <v/>
      </c>
      <c r="U64" s="186" t="str">
        <f t="shared" si="10"/>
        <v/>
      </c>
      <c r="V64" s="180" t="str">
        <f>IF(U64="","",(VLOOKUP((ROUNDDOWN(U64,0)),Notenschlüssel!$A$4:$D$104,2,0)))</f>
        <v/>
      </c>
      <c r="W64" s="241" t="str">
        <f t="shared" si="11"/>
        <v/>
      </c>
      <c r="X64" s="325"/>
      <c r="Y64" s="326"/>
      <c r="Z64" s="185" t="str">
        <f t="shared" si="12"/>
        <v/>
      </c>
      <c r="AA64" s="191" t="str">
        <f>IF(X64="","",(VLOOKUP((ROUNDDOWN(Z64,0)),Notenschlüssel!$A$4:$D$104,2,0)))</f>
        <v/>
      </c>
      <c r="AB64" s="248" t="str">
        <f t="shared" si="13"/>
        <v/>
      </c>
      <c r="AC64" s="328"/>
      <c r="AD64" s="327"/>
      <c r="AE64" s="326"/>
      <c r="AF64" s="190" t="str">
        <f t="shared" si="14"/>
        <v/>
      </c>
      <c r="AG64" s="191" t="str">
        <f>IF(AF64="","",(VLOOKUP((ROUNDDOWN(AF64,0)),Notenschlüssel!$A$4:$D$104,2,0)))</f>
        <v/>
      </c>
      <c r="AH64" s="248" t="str">
        <f t="shared" si="15"/>
        <v/>
      </c>
      <c r="AI64" s="25"/>
      <c r="AJ64" s="304" t="str">
        <f t="shared" si="0"/>
        <v/>
      </c>
      <c r="AK64" s="303" t="str">
        <f>IF(AJ64="","",(VLOOKUP(ROUND(AJ64,0),Notenschlüssel!$A$4:$D$104,2,0)))</f>
        <v/>
      </c>
      <c r="AL64" s="3" t="str">
        <f t="shared" si="1"/>
        <v/>
      </c>
      <c r="AM64" s="27"/>
      <c r="AN64" s="27"/>
      <c r="AO64" s="27"/>
      <c r="AP64" s="27"/>
      <c r="AQ64" s="305" t="str">
        <f>IF(OR(AM64="",AN64="",AO64="",AP64=""),"",(ROUND(AM64*Gewichtung!$D$16,1)+ROUND(AN64*Gewichtung!$E$16,1)+ROUND(AO64*Gewichtung!$F$16,1)+ROUND(AP64*Gewichtung!$G$16,1)))</f>
        <v/>
      </c>
      <c r="AR64" s="301" t="str">
        <f>IF(AQ64="","",(VLOOKUP(ROUND(AQ64,0),Notenschlüssel!$A$4:$D$104,2,0)))</f>
        <v/>
      </c>
      <c r="AS64" s="4" t="str">
        <f t="shared" si="16"/>
        <v/>
      </c>
      <c r="AT64" s="14" t="str">
        <f t="shared" si="19"/>
        <v/>
      </c>
      <c r="AU64" s="98"/>
      <c r="AV64" s="28"/>
      <c r="AW64" s="29"/>
      <c r="AX64" s="263" t="str">
        <f t="shared" si="20"/>
        <v/>
      </c>
      <c r="AY64" s="263" t="str">
        <f t="shared" si="21"/>
        <v/>
      </c>
      <c r="AZ64" s="263" t="str">
        <f t="shared" si="22"/>
        <v/>
      </c>
      <c r="BA64" s="265" t="str">
        <f>IF(AK64="","",VLOOKUP(AK64,Notenschlüssel!$B$4:$D$104,3,0))</f>
        <v/>
      </c>
      <c r="BB64" s="265" t="str">
        <f>IF(AR64="","",VLOOKUP(AR64,Notenschlüssel!$B$4:$D$104,3,0))</f>
        <v/>
      </c>
    </row>
    <row r="65" spans="1:54">
      <c r="A65" s="348"/>
      <c r="B65" s="21"/>
      <c r="C65" s="21"/>
      <c r="D65" s="344"/>
      <c r="E65" s="21"/>
      <c r="F65" s="345"/>
      <c r="G65" s="21"/>
      <c r="H65" s="346"/>
      <c r="I65" s="48"/>
      <c r="J65" s="347"/>
      <c r="K65" s="325"/>
      <c r="L65" s="326"/>
      <c r="M65" s="185" t="str">
        <f t="shared" si="17"/>
        <v/>
      </c>
      <c r="N65" s="182" t="str">
        <f>IF(K65="","",(VLOOKUP((ROUNDDOWN(M65,0)),Notenschlüssel!$A$4:$D$104,2,0)))</f>
        <v/>
      </c>
      <c r="O65" s="183" t="str">
        <f t="shared" si="18"/>
        <v/>
      </c>
      <c r="P65" s="327"/>
      <c r="Q65" s="326"/>
      <c r="R65" s="185" t="str">
        <f t="shared" si="8"/>
        <v/>
      </c>
      <c r="S65" s="181" t="str">
        <f>IF(P65="","",(VLOOKUP((ROUNDDOWN(R65,0)),Notenschlüssel!$A$4:$D$104,2,0)))</f>
        <v/>
      </c>
      <c r="T65" s="183" t="str">
        <f t="shared" si="9"/>
        <v/>
      </c>
      <c r="U65" s="186" t="str">
        <f t="shared" si="10"/>
        <v/>
      </c>
      <c r="V65" s="180" t="str">
        <f>IF(U65="","",(VLOOKUP((ROUNDDOWN(U65,0)),Notenschlüssel!$A$4:$D$104,2,0)))</f>
        <v/>
      </c>
      <c r="W65" s="241" t="str">
        <f t="shared" si="11"/>
        <v/>
      </c>
      <c r="X65" s="325"/>
      <c r="Y65" s="326"/>
      <c r="Z65" s="185" t="str">
        <f t="shared" si="12"/>
        <v/>
      </c>
      <c r="AA65" s="191" t="str">
        <f>IF(X65="","",(VLOOKUP((ROUNDDOWN(Z65,0)),Notenschlüssel!$A$4:$D$104,2,0)))</f>
        <v/>
      </c>
      <c r="AB65" s="248" t="str">
        <f t="shared" si="13"/>
        <v/>
      </c>
      <c r="AC65" s="328"/>
      <c r="AD65" s="327"/>
      <c r="AE65" s="326"/>
      <c r="AF65" s="190" t="str">
        <f t="shared" si="14"/>
        <v/>
      </c>
      <c r="AG65" s="191" t="str">
        <f>IF(AF65="","",(VLOOKUP((ROUNDDOWN(AF65,0)),Notenschlüssel!$A$4:$D$104,2,0)))</f>
        <v/>
      </c>
      <c r="AH65" s="248" t="str">
        <f t="shared" si="15"/>
        <v/>
      </c>
      <c r="AI65" s="25"/>
      <c r="AJ65" s="304" t="str">
        <f t="shared" si="0"/>
        <v/>
      </c>
      <c r="AK65" s="303" t="str">
        <f>IF(AJ65="","",(VLOOKUP(ROUND(AJ65,0),Notenschlüssel!$A$4:$D$104,2,0)))</f>
        <v/>
      </c>
      <c r="AL65" s="3" t="str">
        <f t="shared" si="1"/>
        <v/>
      </c>
      <c r="AM65" s="27"/>
      <c r="AN65" s="27"/>
      <c r="AO65" s="27"/>
      <c r="AP65" s="27"/>
      <c r="AQ65" s="305" t="str">
        <f>IF(OR(AM65="",AN65="",AO65="",AP65=""),"",(ROUND(AM65*Gewichtung!$D$16,1)+ROUND(AN65*Gewichtung!$E$16,1)+ROUND(AO65*Gewichtung!$F$16,1)+ROUND(AP65*Gewichtung!$G$16,1)))</f>
        <v/>
      </c>
      <c r="AR65" s="301" t="str">
        <f>IF(AQ65="","",(VLOOKUP(ROUND(AQ65,0),Notenschlüssel!$A$4:$D$104,2,0)))</f>
        <v/>
      </c>
      <c r="AS65" s="4" t="str">
        <f t="shared" si="16"/>
        <v/>
      </c>
      <c r="AT65" s="14" t="str">
        <f t="shared" si="19"/>
        <v/>
      </c>
      <c r="AU65" s="98"/>
      <c r="AV65" s="28"/>
      <c r="AW65" s="29"/>
      <c r="AX65" s="263" t="str">
        <f t="shared" si="20"/>
        <v/>
      </c>
      <c r="AY65" s="263" t="str">
        <f t="shared" si="21"/>
        <v/>
      </c>
      <c r="AZ65" s="263" t="str">
        <f t="shared" si="22"/>
        <v/>
      </c>
      <c r="BA65" s="265" t="str">
        <f>IF(AK65="","",VLOOKUP(AK65,Notenschlüssel!$B$4:$D$104,3,0))</f>
        <v/>
      </c>
      <c r="BB65" s="265" t="str">
        <f>IF(AR65="","",VLOOKUP(AR65,Notenschlüssel!$B$4:$D$104,3,0))</f>
        <v/>
      </c>
    </row>
    <row r="66" spans="1:54">
      <c r="A66" s="348"/>
      <c r="B66" s="21"/>
      <c r="C66" s="21"/>
      <c r="D66" s="344"/>
      <c r="E66" s="21"/>
      <c r="F66" s="345"/>
      <c r="G66" s="21"/>
      <c r="H66" s="346"/>
      <c r="I66" s="48"/>
      <c r="J66" s="347"/>
      <c r="K66" s="325"/>
      <c r="L66" s="326"/>
      <c r="M66" s="185" t="str">
        <f t="shared" si="17"/>
        <v/>
      </c>
      <c r="N66" s="182" t="str">
        <f>IF(K66="","",(VLOOKUP((ROUNDDOWN(M66,0)),Notenschlüssel!$A$4:$D$104,2,0)))</f>
        <v/>
      </c>
      <c r="O66" s="183" t="str">
        <f t="shared" si="18"/>
        <v/>
      </c>
      <c r="P66" s="327"/>
      <c r="Q66" s="326"/>
      <c r="R66" s="185" t="str">
        <f t="shared" si="8"/>
        <v/>
      </c>
      <c r="S66" s="181" t="str">
        <f>IF(P66="","",(VLOOKUP((ROUNDDOWN(R66,0)),Notenschlüssel!$A$4:$D$104,2,0)))</f>
        <v/>
      </c>
      <c r="T66" s="183" t="str">
        <f t="shared" si="9"/>
        <v/>
      </c>
      <c r="U66" s="186" t="str">
        <f t="shared" si="10"/>
        <v/>
      </c>
      <c r="V66" s="180" t="str">
        <f>IF(U66="","",(VLOOKUP((ROUNDDOWN(U66,0)),Notenschlüssel!$A$4:$D$104,2,0)))</f>
        <v/>
      </c>
      <c r="W66" s="241" t="str">
        <f t="shared" si="11"/>
        <v/>
      </c>
      <c r="X66" s="325"/>
      <c r="Y66" s="326"/>
      <c r="Z66" s="185" t="str">
        <f t="shared" si="12"/>
        <v/>
      </c>
      <c r="AA66" s="191" t="str">
        <f>IF(X66="","",(VLOOKUP((ROUNDDOWN(Z66,0)),Notenschlüssel!$A$4:$D$104,2,0)))</f>
        <v/>
      </c>
      <c r="AB66" s="248" t="str">
        <f t="shared" si="13"/>
        <v/>
      </c>
      <c r="AC66" s="328"/>
      <c r="AD66" s="327"/>
      <c r="AE66" s="326"/>
      <c r="AF66" s="190" t="str">
        <f t="shared" si="14"/>
        <v/>
      </c>
      <c r="AG66" s="191" t="str">
        <f>IF(AF66="","",(VLOOKUP((ROUNDDOWN(AF66,0)),Notenschlüssel!$A$4:$D$104,2,0)))</f>
        <v/>
      </c>
      <c r="AH66" s="248" t="str">
        <f t="shared" si="15"/>
        <v/>
      </c>
      <c r="AI66" s="25"/>
      <c r="AJ66" s="304" t="str">
        <f t="shared" si="0"/>
        <v/>
      </c>
      <c r="AK66" s="303" t="str">
        <f>IF(AJ66="","",(VLOOKUP(ROUND(AJ66,0),Notenschlüssel!$A$4:$D$104,2,0)))</f>
        <v/>
      </c>
      <c r="AL66" s="3" t="str">
        <f t="shared" si="1"/>
        <v/>
      </c>
      <c r="AM66" s="27"/>
      <c r="AN66" s="27"/>
      <c r="AO66" s="27"/>
      <c r="AP66" s="27"/>
      <c r="AQ66" s="305" t="str">
        <f>IF(OR(AM66="",AN66="",AO66="",AP66=""),"",(ROUND(AM66*Gewichtung!$D$16,1)+ROUND(AN66*Gewichtung!$E$16,1)+ROUND(AO66*Gewichtung!$F$16,1)+ROUND(AP66*Gewichtung!$G$16,1)))</f>
        <v/>
      </c>
      <c r="AR66" s="301" t="str">
        <f>IF(AQ66="","",(VLOOKUP(ROUND(AQ66,0),Notenschlüssel!$A$4:$D$104,2,0)))</f>
        <v/>
      </c>
      <c r="AS66" s="4" t="str">
        <f t="shared" si="16"/>
        <v/>
      </c>
      <c r="AT66" s="14" t="str">
        <f t="shared" si="19"/>
        <v/>
      </c>
      <c r="AU66" s="98"/>
      <c r="AV66" s="28"/>
      <c r="AW66" s="29"/>
      <c r="AX66" s="263" t="str">
        <f t="shared" si="20"/>
        <v/>
      </c>
      <c r="AY66" s="263" t="str">
        <f t="shared" si="21"/>
        <v/>
      </c>
      <c r="AZ66" s="263" t="str">
        <f t="shared" si="22"/>
        <v/>
      </c>
      <c r="BA66" s="265" t="str">
        <f>IF(AK66="","",VLOOKUP(AK66,Notenschlüssel!$B$4:$D$104,3,0))</f>
        <v/>
      </c>
      <c r="BB66" s="265" t="str">
        <f>IF(AR66="","",VLOOKUP(AR66,Notenschlüssel!$B$4:$D$104,3,0))</f>
        <v/>
      </c>
    </row>
    <row r="67" spans="1:54">
      <c r="A67" s="348"/>
      <c r="B67" s="21"/>
      <c r="C67" s="21"/>
      <c r="D67" s="344"/>
      <c r="E67" s="21"/>
      <c r="F67" s="345"/>
      <c r="G67" s="21"/>
      <c r="H67" s="346"/>
      <c r="I67" s="48"/>
      <c r="J67" s="347"/>
      <c r="K67" s="325"/>
      <c r="L67" s="326"/>
      <c r="M67" s="185" t="str">
        <f t="shared" si="17"/>
        <v/>
      </c>
      <c r="N67" s="182" t="str">
        <f>IF(K67="","",(VLOOKUP((ROUNDDOWN(M67,0)),Notenschlüssel!$A$4:$D$104,2,0)))</f>
        <v/>
      </c>
      <c r="O67" s="183" t="str">
        <f t="shared" si="18"/>
        <v/>
      </c>
      <c r="P67" s="327"/>
      <c r="Q67" s="326"/>
      <c r="R67" s="185" t="str">
        <f t="shared" si="8"/>
        <v/>
      </c>
      <c r="S67" s="181" t="str">
        <f>IF(P67="","",(VLOOKUP((ROUNDDOWN(R67,0)),Notenschlüssel!$A$4:$D$104,2,0)))</f>
        <v/>
      </c>
      <c r="T67" s="183" t="str">
        <f t="shared" si="9"/>
        <v/>
      </c>
      <c r="U67" s="186" t="str">
        <f t="shared" si="10"/>
        <v/>
      </c>
      <c r="V67" s="180" t="str">
        <f>IF(U67="","",(VLOOKUP((ROUNDDOWN(U67,0)),Notenschlüssel!$A$4:$D$104,2,0)))</f>
        <v/>
      </c>
      <c r="W67" s="241" t="str">
        <f t="shared" si="11"/>
        <v/>
      </c>
      <c r="X67" s="325"/>
      <c r="Y67" s="326"/>
      <c r="Z67" s="185" t="str">
        <f t="shared" si="12"/>
        <v/>
      </c>
      <c r="AA67" s="191" t="str">
        <f>IF(X67="","",(VLOOKUP((ROUNDDOWN(Z67,0)),Notenschlüssel!$A$4:$D$104,2,0)))</f>
        <v/>
      </c>
      <c r="AB67" s="248" t="str">
        <f t="shared" si="13"/>
        <v/>
      </c>
      <c r="AC67" s="328"/>
      <c r="AD67" s="327"/>
      <c r="AE67" s="326"/>
      <c r="AF67" s="190" t="str">
        <f t="shared" si="14"/>
        <v/>
      </c>
      <c r="AG67" s="191" t="str">
        <f>IF(AF67="","",(VLOOKUP((ROUNDDOWN(AF67,0)),Notenschlüssel!$A$4:$D$104,2,0)))</f>
        <v/>
      </c>
      <c r="AH67" s="248" t="str">
        <f t="shared" si="15"/>
        <v/>
      </c>
      <c r="AI67" s="25"/>
      <c r="AJ67" s="304" t="str">
        <f t="shared" si="0"/>
        <v/>
      </c>
      <c r="AK67" s="303" t="str">
        <f>IF(AJ67="","",(VLOOKUP(ROUND(AJ67,0),Notenschlüssel!$A$4:$D$104,2,0)))</f>
        <v/>
      </c>
      <c r="AL67" s="3" t="str">
        <f t="shared" si="1"/>
        <v/>
      </c>
      <c r="AM67" s="27"/>
      <c r="AN67" s="27"/>
      <c r="AO67" s="27"/>
      <c r="AP67" s="27"/>
      <c r="AQ67" s="305" t="str">
        <f>IF(OR(AM67="",AN67="",AO67="",AP67=""),"",(ROUND(AM67*Gewichtung!$D$16,1)+ROUND(AN67*Gewichtung!$E$16,1)+ROUND(AO67*Gewichtung!$F$16,1)+ROUND(AP67*Gewichtung!$G$16,1)))</f>
        <v/>
      </c>
      <c r="AR67" s="301" t="str">
        <f>IF(AQ67="","",(VLOOKUP(ROUND(AQ67,0),Notenschlüssel!$A$4:$D$104,2,0)))</f>
        <v/>
      </c>
      <c r="AS67" s="4" t="str">
        <f t="shared" si="16"/>
        <v/>
      </c>
      <c r="AT67" s="14" t="str">
        <f t="shared" si="19"/>
        <v/>
      </c>
      <c r="AU67" s="98"/>
      <c r="AV67" s="28"/>
      <c r="AW67" s="29"/>
      <c r="AX67" s="263" t="str">
        <f t="shared" si="20"/>
        <v/>
      </c>
      <c r="AY67" s="263" t="str">
        <f t="shared" si="21"/>
        <v/>
      </c>
      <c r="AZ67" s="263" t="str">
        <f t="shared" si="22"/>
        <v/>
      </c>
      <c r="BA67" s="265" t="str">
        <f>IF(AK67="","",VLOOKUP(AK67,Notenschlüssel!$B$4:$D$104,3,0))</f>
        <v/>
      </c>
      <c r="BB67" s="265" t="str">
        <f>IF(AR67="","",VLOOKUP(AR67,Notenschlüssel!$B$4:$D$104,3,0))</f>
        <v/>
      </c>
    </row>
    <row r="68" spans="1:54">
      <c r="A68" s="348"/>
      <c r="B68" s="21"/>
      <c r="C68" s="21"/>
      <c r="D68" s="344"/>
      <c r="E68" s="21"/>
      <c r="F68" s="345"/>
      <c r="G68" s="21"/>
      <c r="H68" s="346"/>
      <c r="I68" s="48"/>
      <c r="J68" s="347"/>
      <c r="K68" s="325"/>
      <c r="L68" s="326"/>
      <c r="M68" s="185" t="str">
        <f t="shared" si="17"/>
        <v/>
      </c>
      <c r="N68" s="182" t="str">
        <f>IF(K68="","",(VLOOKUP((ROUNDDOWN(M68,0)),Notenschlüssel!$A$4:$D$104,2,0)))</f>
        <v/>
      </c>
      <c r="O68" s="183" t="str">
        <f t="shared" si="18"/>
        <v/>
      </c>
      <c r="P68" s="327"/>
      <c r="Q68" s="326"/>
      <c r="R68" s="185" t="str">
        <f t="shared" si="8"/>
        <v/>
      </c>
      <c r="S68" s="181" t="str">
        <f>IF(P68="","",(VLOOKUP((ROUNDDOWN(R68,0)),Notenschlüssel!$A$4:$D$104,2,0)))</f>
        <v/>
      </c>
      <c r="T68" s="183" t="str">
        <f t="shared" si="9"/>
        <v/>
      </c>
      <c r="U68" s="186" t="str">
        <f t="shared" si="10"/>
        <v/>
      </c>
      <c r="V68" s="180" t="str">
        <f>IF(U68="","",(VLOOKUP((ROUNDDOWN(U68,0)),Notenschlüssel!$A$4:$D$104,2,0)))</f>
        <v/>
      </c>
      <c r="W68" s="241" t="str">
        <f t="shared" si="11"/>
        <v/>
      </c>
      <c r="X68" s="325"/>
      <c r="Y68" s="326"/>
      <c r="Z68" s="185" t="str">
        <f t="shared" si="12"/>
        <v/>
      </c>
      <c r="AA68" s="191" t="str">
        <f>IF(X68="","",(VLOOKUP((ROUNDDOWN(Z68,0)),Notenschlüssel!$A$4:$D$104,2,0)))</f>
        <v/>
      </c>
      <c r="AB68" s="248" t="str">
        <f t="shared" si="13"/>
        <v/>
      </c>
      <c r="AC68" s="328"/>
      <c r="AD68" s="327"/>
      <c r="AE68" s="326"/>
      <c r="AF68" s="190" t="str">
        <f t="shared" si="14"/>
        <v/>
      </c>
      <c r="AG68" s="191" t="str">
        <f>IF(AF68="","",(VLOOKUP((ROUNDDOWN(AF68,0)),Notenschlüssel!$A$4:$D$104,2,0)))</f>
        <v/>
      </c>
      <c r="AH68" s="248" t="str">
        <f t="shared" si="15"/>
        <v/>
      </c>
      <c r="AI68" s="25"/>
      <c r="AJ68" s="304" t="str">
        <f t="shared" si="0"/>
        <v/>
      </c>
      <c r="AK68" s="303" t="str">
        <f>IF(AJ68="","",(VLOOKUP(ROUND(AJ68,0),Notenschlüssel!$A$4:$D$104,2,0)))</f>
        <v/>
      </c>
      <c r="AL68" s="3" t="str">
        <f t="shared" si="1"/>
        <v/>
      </c>
      <c r="AM68" s="27"/>
      <c r="AN68" s="27"/>
      <c r="AO68" s="27"/>
      <c r="AP68" s="27"/>
      <c r="AQ68" s="305" t="str">
        <f>IF(OR(AM68="",AN68="",AO68="",AP68=""),"",(ROUND(AM68*Gewichtung!$D$16,1)+ROUND(AN68*Gewichtung!$E$16,1)+ROUND(AO68*Gewichtung!$F$16,1)+ROUND(AP68*Gewichtung!$G$16,1)))</f>
        <v/>
      </c>
      <c r="AR68" s="301" t="str">
        <f>IF(AQ68="","",(VLOOKUP(ROUND(AQ68,0),Notenschlüssel!$A$4:$D$104,2,0)))</f>
        <v/>
      </c>
      <c r="AS68" s="4" t="str">
        <f t="shared" si="16"/>
        <v/>
      </c>
      <c r="AT68" s="14" t="str">
        <f t="shared" si="19"/>
        <v/>
      </c>
      <c r="AU68" s="98"/>
      <c r="AV68" s="28"/>
      <c r="AW68" s="29"/>
      <c r="AX68" s="263" t="str">
        <f t="shared" si="20"/>
        <v/>
      </c>
      <c r="AY68" s="263" t="str">
        <f t="shared" si="21"/>
        <v/>
      </c>
      <c r="AZ68" s="263" t="str">
        <f t="shared" si="22"/>
        <v/>
      </c>
      <c r="BA68" s="265" t="str">
        <f>IF(AK68="","",VLOOKUP(AK68,Notenschlüssel!$B$4:$D$104,3,0))</f>
        <v/>
      </c>
      <c r="BB68" s="265" t="str">
        <f>IF(AR68="","",VLOOKUP(AR68,Notenschlüssel!$B$4:$D$104,3,0))</f>
        <v/>
      </c>
    </row>
    <row r="69" spans="1:54">
      <c r="A69" s="348"/>
      <c r="B69" s="21"/>
      <c r="C69" s="21"/>
      <c r="D69" s="344"/>
      <c r="E69" s="21"/>
      <c r="F69" s="345"/>
      <c r="G69" s="21"/>
      <c r="H69" s="346"/>
      <c r="I69" s="48"/>
      <c r="J69" s="347"/>
      <c r="K69" s="325"/>
      <c r="L69" s="326"/>
      <c r="M69" s="185" t="str">
        <f t="shared" si="17"/>
        <v/>
      </c>
      <c r="N69" s="182" t="str">
        <f>IF(K69="","",(VLOOKUP((ROUNDDOWN(M69,0)),Notenschlüssel!$A$4:$D$104,2,0)))</f>
        <v/>
      </c>
      <c r="O69" s="183" t="str">
        <f t="shared" si="18"/>
        <v/>
      </c>
      <c r="P69" s="327"/>
      <c r="Q69" s="326"/>
      <c r="R69" s="185" t="str">
        <f t="shared" si="8"/>
        <v/>
      </c>
      <c r="S69" s="181" t="str">
        <f>IF(P69="","",(VLOOKUP((ROUNDDOWN(R69,0)),Notenschlüssel!$A$4:$D$104,2,0)))</f>
        <v/>
      </c>
      <c r="T69" s="183" t="str">
        <f t="shared" si="9"/>
        <v/>
      </c>
      <c r="U69" s="186" t="str">
        <f t="shared" si="10"/>
        <v/>
      </c>
      <c r="V69" s="180" t="str">
        <f>IF(U69="","",(VLOOKUP((ROUNDDOWN(U69,0)),Notenschlüssel!$A$4:$D$104,2,0)))</f>
        <v/>
      </c>
      <c r="W69" s="241" t="str">
        <f t="shared" si="11"/>
        <v/>
      </c>
      <c r="X69" s="325"/>
      <c r="Y69" s="326"/>
      <c r="Z69" s="185" t="str">
        <f t="shared" si="12"/>
        <v/>
      </c>
      <c r="AA69" s="191" t="str">
        <f>IF(X69="","",(VLOOKUP((ROUNDDOWN(Z69,0)),Notenschlüssel!$A$4:$D$104,2,0)))</f>
        <v/>
      </c>
      <c r="AB69" s="248" t="str">
        <f t="shared" si="13"/>
        <v/>
      </c>
      <c r="AC69" s="328"/>
      <c r="AD69" s="327"/>
      <c r="AE69" s="326"/>
      <c r="AF69" s="190" t="str">
        <f t="shared" si="14"/>
        <v/>
      </c>
      <c r="AG69" s="191" t="str">
        <f>IF(AF69="","",(VLOOKUP((ROUNDDOWN(AF69,0)),Notenschlüssel!$A$4:$D$104,2,0)))</f>
        <v/>
      </c>
      <c r="AH69" s="248" t="str">
        <f t="shared" si="15"/>
        <v/>
      </c>
      <c r="AI69" s="25"/>
      <c r="AJ69" s="304" t="str">
        <f t="shared" si="0"/>
        <v/>
      </c>
      <c r="AK69" s="303" t="str">
        <f>IF(AJ69="","",(VLOOKUP(ROUND(AJ69,0),Notenschlüssel!$A$4:$D$104,2,0)))</f>
        <v/>
      </c>
      <c r="AL69" s="3" t="str">
        <f t="shared" si="1"/>
        <v/>
      </c>
      <c r="AM69" s="27"/>
      <c r="AN69" s="27"/>
      <c r="AO69" s="27"/>
      <c r="AP69" s="27"/>
      <c r="AQ69" s="305" t="str">
        <f>IF(OR(AM69="",AN69="",AO69="",AP69=""),"",(ROUND(AM69*Gewichtung!$D$16,1)+ROUND(AN69*Gewichtung!$E$16,1)+ROUND(AO69*Gewichtung!$F$16,1)+ROUND(AP69*Gewichtung!$G$16,1)))</f>
        <v/>
      </c>
      <c r="AR69" s="301" t="str">
        <f>IF(AQ69="","",(VLOOKUP(ROUND(AQ69,0),Notenschlüssel!$A$4:$D$104,2,0)))</f>
        <v/>
      </c>
      <c r="AS69" s="4" t="str">
        <f t="shared" si="16"/>
        <v/>
      </c>
      <c r="AT69" s="14" t="str">
        <f t="shared" si="19"/>
        <v/>
      </c>
      <c r="AU69" s="98"/>
      <c r="AV69" s="28"/>
      <c r="AW69" s="29"/>
      <c r="AX69" s="263" t="str">
        <f t="shared" si="20"/>
        <v/>
      </c>
      <c r="AY69" s="263" t="str">
        <f t="shared" si="21"/>
        <v/>
      </c>
      <c r="AZ69" s="263" t="str">
        <f t="shared" si="22"/>
        <v/>
      </c>
      <c r="BA69" s="265" t="str">
        <f>IF(AK69="","",VLOOKUP(AK69,Notenschlüssel!$B$4:$D$104,3,0))</f>
        <v/>
      </c>
      <c r="BB69" s="265" t="str">
        <f>IF(AR69="","",VLOOKUP(AR69,Notenschlüssel!$B$4:$D$104,3,0))</f>
        <v/>
      </c>
    </row>
    <row r="70" spans="1:54">
      <c r="A70" s="348"/>
      <c r="B70" s="21"/>
      <c r="C70" s="21"/>
      <c r="D70" s="344"/>
      <c r="E70" s="21"/>
      <c r="F70" s="345"/>
      <c r="G70" s="21"/>
      <c r="H70" s="346"/>
      <c r="I70" s="48"/>
      <c r="J70" s="347"/>
      <c r="K70" s="325"/>
      <c r="L70" s="326"/>
      <c r="M70" s="185" t="str">
        <f t="shared" si="17"/>
        <v/>
      </c>
      <c r="N70" s="182" t="str">
        <f>IF(K70="","",(VLOOKUP((ROUNDDOWN(M70,0)),Notenschlüssel!$A$4:$D$104,2,0)))</f>
        <v/>
      </c>
      <c r="O70" s="183" t="str">
        <f t="shared" si="18"/>
        <v/>
      </c>
      <c r="P70" s="327"/>
      <c r="Q70" s="326"/>
      <c r="R70" s="185" t="str">
        <f t="shared" si="8"/>
        <v/>
      </c>
      <c r="S70" s="181" t="str">
        <f>IF(P70="","",(VLOOKUP((ROUNDDOWN(R70,0)),Notenschlüssel!$A$4:$D$104,2,0)))</f>
        <v/>
      </c>
      <c r="T70" s="183" t="str">
        <f t="shared" si="9"/>
        <v/>
      </c>
      <c r="U70" s="186" t="str">
        <f t="shared" si="10"/>
        <v/>
      </c>
      <c r="V70" s="180" t="str">
        <f>IF(U70="","",(VLOOKUP((ROUNDDOWN(U70,0)),Notenschlüssel!$A$4:$D$104,2,0)))</f>
        <v/>
      </c>
      <c r="W70" s="241" t="str">
        <f t="shared" si="11"/>
        <v/>
      </c>
      <c r="X70" s="325"/>
      <c r="Y70" s="326"/>
      <c r="Z70" s="185" t="str">
        <f t="shared" si="12"/>
        <v/>
      </c>
      <c r="AA70" s="191" t="str">
        <f>IF(X70="","",(VLOOKUP((ROUNDDOWN(Z70,0)),Notenschlüssel!$A$4:$D$104,2,0)))</f>
        <v/>
      </c>
      <c r="AB70" s="248" t="str">
        <f t="shared" si="13"/>
        <v/>
      </c>
      <c r="AC70" s="328"/>
      <c r="AD70" s="327"/>
      <c r="AE70" s="326"/>
      <c r="AF70" s="190" t="str">
        <f t="shared" si="14"/>
        <v/>
      </c>
      <c r="AG70" s="191" t="str">
        <f>IF(AF70="","",(VLOOKUP((ROUNDDOWN(AF70,0)),Notenschlüssel!$A$4:$D$104,2,0)))</f>
        <v/>
      </c>
      <c r="AH70" s="248" t="str">
        <f t="shared" si="15"/>
        <v/>
      </c>
      <c r="AI70" s="25"/>
      <c r="AJ70" s="304" t="str">
        <f t="shared" si="0"/>
        <v/>
      </c>
      <c r="AK70" s="303" t="str">
        <f>IF(AJ70="","",(VLOOKUP(ROUND(AJ70,0),Notenschlüssel!$A$4:$D$104,2,0)))</f>
        <v/>
      </c>
      <c r="AL70" s="3" t="str">
        <f t="shared" si="1"/>
        <v/>
      </c>
      <c r="AM70" s="27"/>
      <c r="AN70" s="27"/>
      <c r="AO70" s="27"/>
      <c r="AP70" s="27"/>
      <c r="AQ70" s="305" t="str">
        <f>IF(OR(AM70="",AN70="",AO70="",AP70=""),"",(ROUND(AM70*Gewichtung!$D$16,1)+ROUND(AN70*Gewichtung!$E$16,1)+ROUND(AO70*Gewichtung!$F$16,1)+ROUND(AP70*Gewichtung!$G$16,1)))</f>
        <v/>
      </c>
      <c r="AR70" s="301" t="str">
        <f>IF(AQ70="","",(VLOOKUP(ROUND(AQ70,0),Notenschlüssel!$A$4:$D$104,2,0)))</f>
        <v/>
      </c>
      <c r="AS70" s="4" t="str">
        <f t="shared" si="16"/>
        <v/>
      </c>
      <c r="AT70" s="14" t="str">
        <f t="shared" si="19"/>
        <v/>
      </c>
      <c r="AU70" s="98"/>
      <c r="AV70" s="28"/>
      <c r="AW70" s="29"/>
      <c r="AX70" s="263" t="str">
        <f t="shared" si="20"/>
        <v/>
      </c>
      <c r="AY70" s="263" t="str">
        <f t="shared" si="21"/>
        <v/>
      </c>
      <c r="AZ70" s="263" t="str">
        <f t="shared" si="22"/>
        <v/>
      </c>
      <c r="BA70" s="265" t="str">
        <f>IF(AK70="","",VLOOKUP(AK70,Notenschlüssel!$B$4:$D$104,3,0))</f>
        <v/>
      </c>
      <c r="BB70" s="265" t="str">
        <f>IF(AR70="","",VLOOKUP(AR70,Notenschlüssel!$B$4:$D$104,3,0))</f>
        <v/>
      </c>
    </row>
    <row r="71" spans="1:54">
      <c r="A71" s="348"/>
      <c r="B71" s="21"/>
      <c r="C71" s="21"/>
      <c r="D71" s="344"/>
      <c r="E71" s="21"/>
      <c r="F71" s="345"/>
      <c r="G71" s="21"/>
      <c r="H71" s="346"/>
      <c r="I71" s="48"/>
      <c r="J71" s="347"/>
      <c r="K71" s="325"/>
      <c r="L71" s="326"/>
      <c r="M71" s="185" t="str">
        <f t="shared" si="17"/>
        <v/>
      </c>
      <c r="N71" s="182" t="str">
        <f>IF(K71="","",(VLOOKUP((ROUNDDOWN(M71,0)),Notenschlüssel!$A$4:$D$104,2,0)))</f>
        <v/>
      </c>
      <c r="O71" s="183" t="str">
        <f t="shared" si="18"/>
        <v/>
      </c>
      <c r="P71" s="327"/>
      <c r="Q71" s="326"/>
      <c r="R71" s="185" t="str">
        <f t="shared" si="8"/>
        <v/>
      </c>
      <c r="S71" s="181" t="str">
        <f>IF(P71="","",(VLOOKUP((ROUNDDOWN(R71,0)),Notenschlüssel!$A$4:$D$104,2,0)))</f>
        <v/>
      </c>
      <c r="T71" s="183" t="str">
        <f t="shared" si="9"/>
        <v/>
      </c>
      <c r="U71" s="186" t="str">
        <f t="shared" si="10"/>
        <v/>
      </c>
      <c r="V71" s="180" t="str">
        <f>IF(U71="","",(VLOOKUP((ROUNDDOWN(U71,0)),Notenschlüssel!$A$4:$D$104,2,0)))</f>
        <v/>
      </c>
      <c r="W71" s="241" t="str">
        <f t="shared" si="11"/>
        <v/>
      </c>
      <c r="X71" s="325"/>
      <c r="Y71" s="326"/>
      <c r="Z71" s="185" t="str">
        <f t="shared" si="12"/>
        <v/>
      </c>
      <c r="AA71" s="191" t="str">
        <f>IF(X71="","",(VLOOKUP((ROUNDDOWN(Z71,0)),Notenschlüssel!$A$4:$D$104,2,0)))</f>
        <v/>
      </c>
      <c r="AB71" s="248" t="str">
        <f t="shared" si="13"/>
        <v/>
      </c>
      <c r="AC71" s="328"/>
      <c r="AD71" s="327"/>
      <c r="AE71" s="326"/>
      <c r="AF71" s="190" t="str">
        <f t="shared" si="14"/>
        <v/>
      </c>
      <c r="AG71" s="191" t="str">
        <f>IF(AF71="","",(VLOOKUP((ROUNDDOWN(AF71,0)),Notenschlüssel!$A$4:$D$104,2,0)))</f>
        <v/>
      </c>
      <c r="AH71" s="248" t="str">
        <f t="shared" si="15"/>
        <v/>
      </c>
      <c r="AI71" s="25"/>
      <c r="AJ71" s="304" t="str">
        <f t="shared" si="0"/>
        <v/>
      </c>
      <c r="AK71" s="303" t="str">
        <f>IF(AJ71="","",(VLOOKUP(ROUND(AJ71,0),Notenschlüssel!$A$4:$D$104,2,0)))</f>
        <v/>
      </c>
      <c r="AL71" s="3" t="str">
        <f t="shared" si="1"/>
        <v/>
      </c>
      <c r="AM71" s="27"/>
      <c r="AN71" s="27"/>
      <c r="AO71" s="27"/>
      <c r="AP71" s="27"/>
      <c r="AQ71" s="305" t="str">
        <f>IF(OR(AM71="",AN71="",AO71="",AP71=""),"",(ROUND(AM71*Gewichtung!$D$16,1)+ROUND(AN71*Gewichtung!$E$16,1)+ROUND(AO71*Gewichtung!$F$16,1)+ROUND(AP71*Gewichtung!$G$16,1)))</f>
        <v/>
      </c>
      <c r="AR71" s="301" t="str">
        <f>IF(AQ71="","",(VLOOKUP(ROUND(AQ71,0),Notenschlüssel!$A$4:$D$104,2,0)))</f>
        <v/>
      </c>
      <c r="AS71" s="4" t="str">
        <f t="shared" si="16"/>
        <v/>
      </c>
      <c r="AT71" s="14" t="str">
        <f t="shared" si="19"/>
        <v/>
      </c>
      <c r="AU71" s="98"/>
      <c r="AV71" s="28"/>
      <c r="AW71" s="29"/>
      <c r="AX71" s="263" t="str">
        <f t="shared" si="20"/>
        <v/>
      </c>
      <c r="AY71" s="263" t="str">
        <f t="shared" si="21"/>
        <v/>
      </c>
      <c r="AZ71" s="263" t="str">
        <f t="shared" si="22"/>
        <v/>
      </c>
      <c r="BA71" s="265" t="str">
        <f>IF(AK71="","",VLOOKUP(AK71,Notenschlüssel!$B$4:$D$104,3,0))</f>
        <v/>
      </c>
      <c r="BB71" s="265" t="str">
        <f>IF(AR71="","",VLOOKUP(AR71,Notenschlüssel!$B$4:$D$104,3,0))</f>
        <v/>
      </c>
    </row>
    <row r="72" spans="1:54">
      <c r="A72" s="348"/>
      <c r="B72" s="21"/>
      <c r="C72" s="21"/>
      <c r="D72" s="344"/>
      <c r="E72" s="21"/>
      <c r="F72" s="345"/>
      <c r="G72" s="21"/>
      <c r="H72" s="346"/>
      <c r="I72" s="48"/>
      <c r="J72" s="347"/>
      <c r="K72" s="325"/>
      <c r="L72" s="326"/>
      <c r="M72" s="185" t="str">
        <f t="shared" si="17"/>
        <v/>
      </c>
      <c r="N72" s="182" t="str">
        <f>IF(K72="","",(VLOOKUP((ROUNDDOWN(M72,0)),Notenschlüssel!$A$4:$D$104,2,0)))</f>
        <v/>
      </c>
      <c r="O72" s="183" t="str">
        <f t="shared" si="18"/>
        <v/>
      </c>
      <c r="P72" s="327"/>
      <c r="Q72" s="326"/>
      <c r="R72" s="185" t="str">
        <f t="shared" si="8"/>
        <v/>
      </c>
      <c r="S72" s="181" t="str">
        <f>IF(P72="","",(VLOOKUP((ROUNDDOWN(R72,0)),Notenschlüssel!$A$4:$D$104,2,0)))</f>
        <v/>
      </c>
      <c r="T72" s="183" t="str">
        <f t="shared" si="9"/>
        <v/>
      </c>
      <c r="U72" s="186" t="str">
        <f t="shared" si="10"/>
        <v/>
      </c>
      <c r="V72" s="180" t="str">
        <f>IF(U72="","",(VLOOKUP((ROUNDDOWN(U72,0)),Notenschlüssel!$A$4:$D$104,2,0)))</f>
        <v/>
      </c>
      <c r="W72" s="241" t="str">
        <f t="shared" si="11"/>
        <v/>
      </c>
      <c r="X72" s="325"/>
      <c r="Y72" s="326"/>
      <c r="Z72" s="185" t="str">
        <f t="shared" si="12"/>
        <v/>
      </c>
      <c r="AA72" s="191" t="str">
        <f>IF(X72="","",(VLOOKUP((ROUNDDOWN(Z72,0)),Notenschlüssel!$A$4:$D$104,2,0)))</f>
        <v/>
      </c>
      <c r="AB72" s="248" t="str">
        <f t="shared" si="13"/>
        <v/>
      </c>
      <c r="AC72" s="328"/>
      <c r="AD72" s="327"/>
      <c r="AE72" s="326"/>
      <c r="AF72" s="190" t="str">
        <f t="shared" si="14"/>
        <v/>
      </c>
      <c r="AG72" s="191" t="str">
        <f>IF(AF72="","",(VLOOKUP((ROUNDDOWN(AF72,0)),Notenschlüssel!$A$4:$D$104,2,0)))</f>
        <v/>
      </c>
      <c r="AH72" s="248" t="str">
        <f t="shared" si="15"/>
        <v/>
      </c>
      <c r="AI72" s="25"/>
      <c r="AJ72" s="304" t="str">
        <f t="shared" si="0"/>
        <v/>
      </c>
      <c r="AK72" s="303" t="str">
        <f>IF(AJ72="","",(VLOOKUP(ROUND(AJ72,0),Notenschlüssel!$A$4:$D$104,2,0)))</f>
        <v/>
      </c>
      <c r="AL72" s="3" t="str">
        <f t="shared" si="1"/>
        <v/>
      </c>
      <c r="AM72" s="27"/>
      <c r="AN72" s="27"/>
      <c r="AO72" s="27"/>
      <c r="AP72" s="27"/>
      <c r="AQ72" s="305" t="str">
        <f>IF(OR(AM72="",AN72="",AO72="",AP72=""),"",(ROUND(AM72*Gewichtung!$D$16,1)+ROUND(AN72*Gewichtung!$E$16,1)+ROUND(AO72*Gewichtung!$F$16,1)+ROUND(AP72*Gewichtung!$G$16,1)))</f>
        <v/>
      </c>
      <c r="AR72" s="301" t="str">
        <f>IF(AQ72="","",(VLOOKUP(ROUND(AQ72,0),Notenschlüssel!$A$4:$D$104,2,0)))</f>
        <v/>
      </c>
      <c r="AS72" s="4" t="str">
        <f t="shared" si="16"/>
        <v/>
      </c>
      <c r="AT72" s="14" t="str">
        <f t="shared" si="19"/>
        <v/>
      </c>
      <c r="AU72" s="98"/>
      <c r="AV72" s="28"/>
      <c r="AW72" s="29"/>
      <c r="AX72" s="263" t="str">
        <f t="shared" si="20"/>
        <v/>
      </c>
      <c r="AY72" s="263" t="str">
        <f t="shared" si="21"/>
        <v/>
      </c>
      <c r="AZ72" s="263" t="str">
        <f t="shared" si="22"/>
        <v/>
      </c>
      <c r="BA72" s="265" t="str">
        <f>IF(AK72="","",VLOOKUP(AK72,Notenschlüssel!$B$4:$D$104,3,0))</f>
        <v/>
      </c>
      <c r="BB72" s="265" t="str">
        <f>IF(AR72="","",VLOOKUP(AR72,Notenschlüssel!$B$4:$D$104,3,0))</f>
        <v/>
      </c>
    </row>
    <row r="73" spans="1:54">
      <c r="A73" s="348"/>
      <c r="B73" s="21"/>
      <c r="C73" s="21"/>
      <c r="D73" s="344"/>
      <c r="E73" s="21"/>
      <c r="F73" s="345"/>
      <c r="G73" s="21"/>
      <c r="H73" s="346"/>
      <c r="I73" s="48"/>
      <c r="J73" s="347"/>
      <c r="K73" s="325"/>
      <c r="L73" s="326"/>
      <c r="M73" s="185" t="str">
        <f t="shared" si="17"/>
        <v/>
      </c>
      <c r="N73" s="182" t="str">
        <f>IF(K73="","",(VLOOKUP((ROUNDDOWN(M73,0)),Notenschlüssel!$A$4:$D$104,2,0)))</f>
        <v/>
      </c>
      <c r="O73" s="183" t="str">
        <f t="shared" si="18"/>
        <v/>
      </c>
      <c r="P73" s="327"/>
      <c r="Q73" s="326"/>
      <c r="R73" s="185" t="str">
        <f t="shared" si="8"/>
        <v/>
      </c>
      <c r="S73" s="181" t="str">
        <f>IF(P73="","",(VLOOKUP((ROUNDDOWN(R73,0)),Notenschlüssel!$A$4:$D$104,2,0)))</f>
        <v/>
      </c>
      <c r="T73" s="183" t="str">
        <f t="shared" si="9"/>
        <v/>
      </c>
      <c r="U73" s="186" t="str">
        <f t="shared" si="10"/>
        <v/>
      </c>
      <c r="V73" s="180" t="str">
        <f>IF(U73="","",(VLOOKUP((ROUNDDOWN(U73,0)),Notenschlüssel!$A$4:$D$104,2,0)))</f>
        <v/>
      </c>
      <c r="W73" s="241" t="str">
        <f t="shared" si="11"/>
        <v/>
      </c>
      <c r="X73" s="325"/>
      <c r="Y73" s="326"/>
      <c r="Z73" s="185" t="str">
        <f t="shared" si="12"/>
        <v/>
      </c>
      <c r="AA73" s="191" t="str">
        <f>IF(X73="","",(VLOOKUP((ROUNDDOWN(Z73,0)),Notenschlüssel!$A$4:$D$104,2,0)))</f>
        <v/>
      </c>
      <c r="AB73" s="248" t="str">
        <f t="shared" si="13"/>
        <v/>
      </c>
      <c r="AC73" s="328"/>
      <c r="AD73" s="327"/>
      <c r="AE73" s="326"/>
      <c r="AF73" s="190" t="str">
        <f t="shared" si="14"/>
        <v/>
      </c>
      <c r="AG73" s="191" t="str">
        <f>IF(AF73="","",(VLOOKUP((ROUNDDOWN(AF73,0)),Notenschlüssel!$A$4:$D$104,2,0)))</f>
        <v/>
      </c>
      <c r="AH73" s="248" t="str">
        <f t="shared" si="15"/>
        <v/>
      </c>
      <c r="AI73" s="25"/>
      <c r="AJ73" s="304" t="str">
        <f t="shared" ref="AJ73:AJ87" si="23">IF(OR(W73="",AB73=""),"",(ROUND(IF(AI73="x",(W73+AB73)*1.25,(W73+AB73+AH73)),1)))</f>
        <v/>
      </c>
      <c r="AK73" s="303" t="str">
        <f>IF(AJ73="","",(VLOOKUP(ROUND(AJ73,0),Notenschlüssel!$A$4:$D$104,2,0)))</f>
        <v/>
      </c>
      <c r="AL73" s="3" t="str">
        <f t="shared" ref="AL73:AL87" si="24">IF(AJ73="","",(IF(AI73="x",(IF(OR(V73&gt;=5.5,AA73&gt;=5.5,AK73&gt;=4.5,ROUND(V73,0)&gt;=4.5,ROUND(AA73,0)&gt;=4.5),"D","")),IF(OR(V73&gt;=5.5,AA73&gt;=5.5,AG73&gt;=5.5,(ROUND(V73,0)+ROUND(AA73,0))=10,(ROUND(V73,0)+ROUND(AG73,0))=10,(ROUND(AA73,0)+ROUND(AG73,0))=10,AK73&gt;=4.5),"D"," "))))</f>
        <v/>
      </c>
      <c r="AM73" s="27"/>
      <c r="AN73" s="27"/>
      <c r="AO73" s="27"/>
      <c r="AP73" s="27"/>
      <c r="AQ73" s="305" t="str">
        <f>IF(OR(AM73="",AN73="",AO73="",AP73=""),"",(ROUND(AM73*Gewichtung!$D$16,1)+ROUND(AN73*Gewichtung!$E$16,1)+ROUND(AO73*Gewichtung!$F$16,1)+ROUND(AP73*Gewichtung!$G$16,1)))</f>
        <v/>
      </c>
      <c r="AR73" s="301" t="str">
        <f>IF(AQ73="","",(VLOOKUP(ROUND(AQ73,0),Notenschlüssel!$A$4:$D$104,2,0)))</f>
        <v/>
      </c>
      <c r="AS73" s="4" t="str">
        <f t="shared" si="16"/>
        <v/>
      </c>
      <c r="AT73" s="14" t="str">
        <f t="shared" ref="AT73:AT102" si="25">IF(AJ73="","",IF(OR(AK73&gt;=5,AL73="D"),"?",""))</f>
        <v/>
      </c>
      <c r="AU73" s="98"/>
      <c r="AV73" s="28"/>
      <c r="AW73" s="29"/>
      <c r="AX73" s="263" t="str">
        <f t="shared" ref="AX73:AX102" si="26">IF(U73="","",IF(U73&gt;=92,"sehr gut",IF(U73&gt;=81,"gut",IF(U73&gt;=67,"befriedigend",IF(U73&gt;=50,"ausreichend",IF(U73&gt;=30,"mangelhaft",IF(U73&gt;0,"ungenügend",)))))))</f>
        <v/>
      </c>
      <c r="AY73" s="263" t="str">
        <f t="shared" ref="AY73:AY102" si="27">IF(Z73="","",IF(Z73&gt;=92,"sehr gut",IF(Z73&gt;=81,"gut",IF(Z73&gt;=67,"befriedigend",IF(Z73&gt;=50,"ausreichend",IF(Z73&gt;=30,"mangelhaft",IF(Z73&gt;0,"ungenügend",)))))))</f>
        <v/>
      </c>
      <c r="AZ73" s="263" t="str">
        <f t="shared" ref="AZ73:AZ102" si="28">IF(AF73="","",IF(AF73&gt;=92,"sehr gut",IF(AF73&gt;=81,"gut",IF(AF73&gt;=67,"befriedigend",IF(AF73&gt;=50,"ausreichend",IF(AF73&gt;=30,"mangelhaft",IF(AF73&gt;0,"ungenügend",)))))))</f>
        <v/>
      </c>
      <c r="BA73" s="265" t="str">
        <f>IF(AK73="","",VLOOKUP(AK73,Notenschlüssel!$B$4:$D$104,3,0))</f>
        <v/>
      </c>
      <c r="BB73" s="265" t="str">
        <f>IF(AR73="","",VLOOKUP(AR73,Notenschlüssel!$B$4:$D$104,3,0))</f>
        <v/>
      </c>
    </row>
    <row r="74" spans="1:54">
      <c r="A74" s="348"/>
      <c r="B74" s="21"/>
      <c r="C74" s="21"/>
      <c r="D74" s="344"/>
      <c r="E74" s="21"/>
      <c r="F74" s="345"/>
      <c r="G74" s="21"/>
      <c r="H74" s="346"/>
      <c r="I74" s="48"/>
      <c r="J74" s="347"/>
      <c r="K74" s="325"/>
      <c r="L74" s="326"/>
      <c r="M74" s="185" t="str">
        <f t="shared" si="17"/>
        <v/>
      </c>
      <c r="N74" s="182" t="str">
        <f>IF(K74="","",(VLOOKUP((ROUNDDOWN(M74,0)),Notenschlüssel!$A$4:$D$104,2,0)))</f>
        <v/>
      </c>
      <c r="O74" s="183" t="str">
        <f t="shared" si="18"/>
        <v/>
      </c>
      <c r="P74" s="327"/>
      <c r="Q74" s="326"/>
      <c r="R74" s="185" t="str">
        <f t="shared" ref="R74:R102" si="29">IF(P74="","",(IF(Q74&gt;0,(P74*2+Q74)/3,P74)))</f>
        <v/>
      </c>
      <c r="S74" s="181" t="str">
        <f>IF(P74="","",(VLOOKUP((ROUNDDOWN(R74,0)),Notenschlüssel!$A$4:$D$104,2,0)))</f>
        <v/>
      </c>
      <c r="T74" s="183" t="str">
        <f t="shared" ref="T74:T102" si="30">IF(P74="","",(ROUND(R74*0.3,1)))</f>
        <v/>
      </c>
      <c r="U74" s="186" t="str">
        <f t="shared" ref="U74:U102" si="31">IF(OR(M74="",R74=""),"",(M74*0.2+R74*0.3)/0.5)</f>
        <v/>
      </c>
      <c r="V74" s="180" t="str">
        <f>IF(U74="","",(VLOOKUP((ROUNDDOWN(U74,0)),Notenschlüssel!$A$4:$D$104,2,0)))</f>
        <v/>
      </c>
      <c r="W74" s="241" t="str">
        <f t="shared" ref="W74:W102" si="32">IF(U74="","",(ROUND((M74*0.2+R74*0.3),1)))</f>
        <v/>
      </c>
      <c r="X74" s="325"/>
      <c r="Y74" s="326"/>
      <c r="Z74" s="185" t="str">
        <f t="shared" ref="Z74:Z102" si="33">IF(X74="","",(IF(Y74&gt;0,(X74*2+Y74)/3,X74)))</f>
        <v/>
      </c>
      <c r="AA74" s="191" t="str">
        <f>IF(X74="","",(VLOOKUP((ROUNDDOWN(Z74,0)),Notenschlüssel!$A$4:$D$104,2,0)))</f>
        <v/>
      </c>
      <c r="AB74" s="248" t="str">
        <f t="shared" ref="AB74:AB102" si="34">IF(Z74="","",(ROUND(Z74*0.3,1)))</f>
        <v/>
      </c>
      <c r="AC74" s="328"/>
      <c r="AD74" s="327"/>
      <c r="AE74" s="326"/>
      <c r="AF74" s="190" t="str">
        <f t="shared" ref="AF74:AF102" si="35">IF(OR(AC74="",AD74=""),"",(IF(AE74&gt;0,((AC74+AD74)*2+AE74)/3,(AC74+AD74))))</f>
        <v/>
      </c>
      <c r="AG74" s="191" t="str">
        <f>IF(AF74="","",(VLOOKUP((ROUNDDOWN(AF74,0)),Notenschlüssel!$A$4:$D$104,2,0)))</f>
        <v/>
      </c>
      <c r="AH74" s="248" t="str">
        <f t="shared" ref="AH74:AH102" si="36">IF(AF74="","",(ROUND(AF74*0.2,1)))</f>
        <v/>
      </c>
      <c r="AI74" s="25"/>
      <c r="AJ74" s="304" t="str">
        <f t="shared" si="23"/>
        <v/>
      </c>
      <c r="AK74" s="303" t="str">
        <f>IF(AJ74="","",(VLOOKUP(ROUND(AJ74,0),Notenschlüssel!$A$4:$D$104,2,0)))</f>
        <v/>
      </c>
      <c r="AL74" s="3" t="str">
        <f t="shared" si="24"/>
        <v/>
      </c>
      <c r="AM74" s="27"/>
      <c r="AN74" s="27"/>
      <c r="AO74" s="27"/>
      <c r="AP74" s="27"/>
      <c r="AQ74" s="305" t="str">
        <f>IF(OR(AM74="",AN74="",AO74="",AP74=""),"",(ROUND(AM74*Gewichtung!$D$16,1)+ROUND(AN74*Gewichtung!$E$16,1)+ROUND(AO74*Gewichtung!$F$16,1)+ROUND(AP74*Gewichtung!$G$16,1)))</f>
        <v/>
      </c>
      <c r="AR74" s="301" t="str">
        <f>IF(AQ74="","",(VLOOKUP(ROUND(AQ74,0),Notenschlüssel!$A$4:$D$104,2,0)))</f>
        <v/>
      </c>
      <c r="AS74" s="4" t="str">
        <f t="shared" ref="AS74:AS102" si="37">IF(AQ74="","",(IF(AR74&lt;=4.4," ","D")))</f>
        <v/>
      </c>
      <c r="AT74" s="14" t="str">
        <f t="shared" si="25"/>
        <v/>
      </c>
      <c r="AU74" s="98"/>
      <c r="AV74" s="28"/>
      <c r="AW74" s="29"/>
      <c r="AX74" s="263" t="str">
        <f t="shared" si="26"/>
        <v/>
      </c>
      <c r="AY74" s="263" t="str">
        <f t="shared" si="27"/>
        <v/>
      </c>
      <c r="AZ74" s="263" t="str">
        <f t="shared" si="28"/>
        <v/>
      </c>
      <c r="BA74" s="265" t="str">
        <f>IF(AK74="","",VLOOKUP(AK74,Notenschlüssel!$B$4:$D$104,3,0))</f>
        <v/>
      </c>
      <c r="BB74" s="265" t="str">
        <f>IF(AR74="","",VLOOKUP(AR74,Notenschlüssel!$B$4:$D$104,3,0))</f>
        <v/>
      </c>
    </row>
    <row r="75" spans="1:54">
      <c r="A75" s="348"/>
      <c r="B75" s="21"/>
      <c r="C75" s="21"/>
      <c r="D75" s="344"/>
      <c r="E75" s="21"/>
      <c r="F75" s="345"/>
      <c r="G75" s="21"/>
      <c r="H75" s="346"/>
      <c r="I75" s="48"/>
      <c r="J75" s="347"/>
      <c r="K75" s="325"/>
      <c r="L75" s="326"/>
      <c r="M75" s="185" t="str">
        <f t="shared" si="17"/>
        <v/>
      </c>
      <c r="N75" s="182" t="str">
        <f>IF(K75="","",(VLOOKUP((ROUNDDOWN(M75,0)),Notenschlüssel!$A$4:$D$104,2,0)))</f>
        <v/>
      </c>
      <c r="O75" s="183" t="str">
        <f t="shared" si="18"/>
        <v/>
      </c>
      <c r="P75" s="327"/>
      <c r="Q75" s="326"/>
      <c r="R75" s="185" t="str">
        <f t="shared" si="29"/>
        <v/>
      </c>
      <c r="S75" s="181" t="str">
        <f>IF(P75="","",(VLOOKUP((ROUNDDOWN(R75,0)),Notenschlüssel!$A$4:$D$104,2,0)))</f>
        <v/>
      </c>
      <c r="T75" s="183" t="str">
        <f t="shared" si="30"/>
        <v/>
      </c>
      <c r="U75" s="186" t="str">
        <f t="shared" si="31"/>
        <v/>
      </c>
      <c r="V75" s="180" t="str">
        <f>IF(U75="","",(VLOOKUP((ROUNDDOWN(U75,0)),Notenschlüssel!$A$4:$D$104,2,0)))</f>
        <v/>
      </c>
      <c r="W75" s="241" t="str">
        <f t="shared" si="32"/>
        <v/>
      </c>
      <c r="X75" s="325"/>
      <c r="Y75" s="326"/>
      <c r="Z75" s="185" t="str">
        <f t="shared" si="33"/>
        <v/>
      </c>
      <c r="AA75" s="191" t="str">
        <f>IF(X75="","",(VLOOKUP((ROUNDDOWN(Z75,0)),Notenschlüssel!$A$4:$D$104,2,0)))</f>
        <v/>
      </c>
      <c r="AB75" s="248" t="str">
        <f t="shared" si="34"/>
        <v/>
      </c>
      <c r="AC75" s="328"/>
      <c r="AD75" s="327"/>
      <c r="AE75" s="326"/>
      <c r="AF75" s="190" t="str">
        <f t="shared" si="35"/>
        <v/>
      </c>
      <c r="AG75" s="191" t="str">
        <f>IF(AF75="","",(VLOOKUP((ROUNDDOWN(AF75,0)),Notenschlüssel!$A$4:$D$104,2,0)))</f>
        <v/>
      </c>
      <c r="AH75" s="248" t="str">
        <f t="shared" si="36"/>
        <v/>
      </c>
      <c r="AI75" s="25"/>
      <c r="AJ75" s="304" t="str">
        <f t="shared" si="23"/>
        <v/>
      </c>
      <c r="AK75" s="303" t="str">
        <f>IF(AJ75="","",(VLOOKUP(ROUND(AJ75,0),Notenschlüssel!$A$4:$D$104,2,0)))</f>
        <v/>
      </c>
      <c r="AL75" s="3" t="str">
        <f t="shared" si="24"/>
        <v/>
      </c>
      <c r="AM75" s="27"/>
      <c r="AN75" s="27"/>
      <c r="AO75" s="27"/>
      <c r="AP75" s="27"/>
      <c r="AQ75" s="305" t="str">
        <f>IF(OR(AM75="",AN75="",AO75="",AP75=""),"",(ROUND(AM75*Gewichtung!$D$16,1)+ROUND(AN75*Gewichtung!$E$16,1)+ROUND(AO75*Gewichtung!$F$16,1)+ROUND(AP75*Gewichtung!$G$16,1)))</f>
        <v/>
      </c>
      <c r="AR75" s="301" t="str">
        <f>IF(AQ75="","",(VLOOKUP(ROUND(AQ75,0),Notenschlüssel!$A$4:$D$104,2,0)))</f>
        <v/>
      </c>
      <c r="AS75" s="4" t="str">
        <f t="shared" si="37"/>
        <v/>
      </c>
      <c r="AT75" s="14" t="str">
        <f t="shared" si="25"/>
        <v/>
      </c>
      <c r="AU75" s="98"/>
      <c r="AV75" s="28"/>
      <c r="AW75" s="29"/>
      <c r="AX75" s="263" t="str">
        <f t="shared" si="26"/>
        <v/>
      </c>
      <c r="AY75" s="263" t="str">
        <f t="shared" si="27"/>
        <v/>
      </c>
      <c r="AZ75" s="263" t="str">
        <f t="shared" si="28"/>
        <v/>
      </c>
      <c r="BA75" s="265" t="str">
        <f>IF(AK75="","",VLOOKUP(AK75,Notenschlüssel!$B$4:$D$104,3,0))</f>
        <v/>
      </c>
      <c r="BB75" s="265" t="str">
        <f>IF(AR75="","",VLOOKUP(AR75,Notenschlüssel!$B$4:$D$104,3,0))</f>
        <v/>
      </c>
    </row>
    <row r="76" spans="1:54">
      <c r="A76" s="348"/>
      <c r="B76" s="21"/>
      <c r="C76" s="21"/>
      <c r="D76" s="344"/>
      <c r="E76" s="21"/>
      <c r="F76" s="345"/>
      <c r="G76" s="21"/>
      <c r="H76" s="346"/>
      <c r="I76" s="48"/>
      <c r="J76" s="347"/>
      <c r="K76" s="325"/>
      <c r="L76" s="326"/>
      <c r="M76" s="185" t="str">
        <f t="shared" si="17"/>
        <v/>
      </c>
      <c r="N76" s="182" t="str">
        <f>IF(K76="","",(VLOOKUP((ROUNDDOWN(M76,0)),Notenschlüssel!$A$4:$D$104,2,0)))</f>
        <v/>
      </c>
      <c r="O76" s="183" t="str">
        <f t="shared" si="18"/>
        <v/>
      </c>
      <c r="P76" s="327"/>
      <c r="Q76" s="326"/>
      <c r="R76" s="185" t="str">
        <f t="shared" si="29"/>
        <v/>
      </c>
      <c r="S76" s="181" t="str">
        <f>IF(P76="","",(VLOOKUP((ROUNDDOWN(R76,0)),Notenschlüssel!$A$4:$D$104,2,0)))</f>
        <v/>
      </c>
      <c r="T76" s="183" t="str">
        <f t="shared" si="30"/>
        <v/>
      </c>
      <c r="U76" s="186" t="str">
        <f t="shared" si="31"/>
        <v/>
      </c>
      <c r="V76" s="180" t="str">
        <f>IF(U76="","",(VLOOKUP((ROUNDDOWN(U76,0)),Notenschlüssel!$A$4:$D$104,2,0)))</f>
        <v/>
      </c>
      <c r="W76" s="241" t="str">
        <f t="shared" si="32"/>
        <v/>
      </c>
      <c r="X76" s="325"/>
      <c r="Y76" s="326"/>
      <c r="Z76" s="185" t="str">
        <f t="shared" si="33"/>
        <v/>
      </c>
      <c r="AA76" s="191" t="str">
        <f>IF(X76="","",(VLOOKUP((ROUNDDOWN(Z76,0)),Notenschlüssel!$A$4:$D$104,2,0)))</f>
        <v/>
      </c>
      <c r="AB76" s="248" t="str">
        <f t="shared" si="34"/>
        <v/>
      </c>
      <c r="AC76" s="328"/>
      <c r="AD76" s="327"/>
      <c r="AE76" s="326"/>
      <c r="AF76" s="190" t="str">
        <f t="shared" si="35"/>
        <v/>
      </c>
      <c r="AG76" s="191" t="str">
        <f>IF(AF76="","",(VLOOKUP((ROUNDDOWN(AF76,0)),Notenschlüssel!$A$4:$D$104,2,0)))</f>
        <v/>
      </c>
      <c r="AH76" s="248" t="str">
        <f t="shared" si="36"/>
        <v/>
      </c>
      <c r="AI76" s="25"/>
      <c r="AJ76" s="304" t="str">
        <f t="shared" si="23"/>
        <v/>
      </c>
      <c r="AK76" s="303" t="str">
        <f>IF(AJ76="","",(VLOOKUP(ROUND(AJ76,0),Notenschlüssel!$A$4:$D$104,2,0)))</f>
        <v/>
      </c>
      <c r="AL76" s="3" t="str">
        <f t="shared" si="24"/>
        <v/>
      </c>
      <c r="AM76" s="27"/>
      <c r="AN76" s="27"/>
      <c r="AO76" s="27"/>
      <c r="AP76" s="27"/>
      <c r="AQ76" s="305" t="str">
        <f>IF(OR(AM76="",AN76="",AO76="",AP76=""),"",(ROUND(AM76*Gewichtung!$D$16,1)+ROUND(AN76*Gewichtung!$E$16,1)+ROUND(AO76*Gewichtung!$F$16,1)+ROUND(AP76*Gewichtung!$G$16,1)))</f>
        <v/>
      </c>
      <c r="AR76" s="301" t="str">
        <f>IF(AQ76="","",(VLOOKUP(ROUND(AQ76,0),Notenschlüssel!$A$4:$D$104,2,0)))</f>
        <v/>
      </c>
      <c r="AS76" s="4" t="str">
        <f t="shared" si="37"/>
        <v/>
      </c>
      <c r="AT76" s="14" t="str">
        <f t="shared" si="25"/>
        <v/>
      </c>
      <c r="AU76" s="98"/>
      <c r="AV76" s="28"/>
      <c r="AW76" s="29"/>
      <c r="AX76" s="263" t="str">
        <f t="shared" si="26"/>
        <v/>
      </c>
      <c r="AY76" s="263" t="str">
        <f t="shared" si="27"/>
        <v/>
      </c>
      <c r="AZ76" s="263" t="str">
        <f t="shared" si="28"/>
        <v/>
      </c>
      <c r="BA76" s="265" t="str">
        <f>IF(AK76="","",VLOOKUP(AK76,Notenschlüssel!$B$4:$D$104,3,0))</f>
        <v/>
      </c>
      <c r="BB76" s="265" t="str">
        <f>IF(AR76="","",VLOOKUP(AR76,Notenschlüssel!$B$4:$D$104,3,0))</f>
        <v/>
      </c>
    </row>
    <row r="77" spans="1:54">
      <c r="A77" s="348"/>
      <c r="B77" s="21"/>
      <c r="C77" s="21"/>
      <c r="D77" s="344"/>
      <c r="E77" s="21"/>
      <c r="F77" s="345"/>
      <c r="G77" s="21"/>
      <c r="H77" s="346"/>
      <c r="I77" s="48"/>
      <c r="J77" s="347"/>
      <c r="K77" s="325"/>
      <c r="L77" s="326"/>
      <c r="M77" s="185" t="str">
        <f t="shared" si="17"/>
        <v/>
      </c>
      <c r="N77" s="182" t="str">
        <f>IF(K77="","",(VLOOKUP((ROUNDDOWN(M77,0)),Notenschlüssel!$A$4:$D$104,2,0)))</f>
        <v/>
      </c>
      <c r="O77" s="183" t="str">
        <f t="shared" si="18"/>
        <v/>
      </c>
      <c r="P77" s="327"/>
      <c r="Q77" s="326"/>
      <c r="R77" s="185" t="str">
        <f t="shared" si="29"/>
        <v/>
      </c>
      <c r="S77" s="181" t="str">
        <f>IF(P77="","",(VLOOKUP((ROUNDDOWN(R77,0)),Notenschlüssel!$A$4:$D$104,2,0)))</f>
        <v/>
      </c>
      <c r="T77" s="183" t="str">
        <f t="shared" si="30"/>
        <v/>
      </c>
      <c r="U77" s="186" t="str">
        <f t="shared" si="31"/>
        <v/>
      </c>
      <c r="V77" s="180" t="str">
        <f>IF(U77="","",(VLOOKUP((ROUNDDOWN(U77,0)),Notenschlüssel!$A$4:$D$104,2,0)))</f>
        <v/>
      </c>
      <c r="W77" s="241" t="str">
        <f t="shared" si="32"/>
        <v/>
      </c>
      <c r="X77" s="325"/>
      <c r="Y77" s="326"/>
      <c r="Z77" s="185" t="str">
        <f t="shared" si="33"/>
        <v/>
      </c>
      <c r="AA77" s="191" t="str">
        <f>IF(X77="","",(VLOOKUP((ROUNDDOWN(Z77,0)),Notenschlüssel!$A$4:$D$104,2,0)))</f>
        <v/>
      </c>
      <c r="AB77" s="248" t="str">
        <f t="shared" si="34"/>
        <v/>
      </c>
      <c r="AC77" s="328"/>
      <c r="AD77" s="327"/>
      <c r="AE77" s="326"/>
      <c r="AF77" s="190" t="str">
        <f t="shared" si="35"/>
        <v/>
      </c>
      <c r="AG77" s="191" t="str">
        <f>IF(AF77="","",(VLOOKUP((ROUNDDOWN(AF77,0)),Notenschlüssel!$A$4:$D$104,2,0)))</f>
        <v/>
      </c>
      <c r="AH77" s="248" t="str">
        <f t="shared" si="36"/>
        <v/>
      </c>
      <c r="AI77" s="25"/>
      <c r="AJ77" s="304" t="str">
        <f t="shared" si="23"/>
        <v/>
      </c>
      <c r="AK77" s="303" t="str">
        <f>IF(AJ77="","",(VLOOKUP(ROUND(AJ77,0),Notenschlüssel!$A$4:$D$104,2,0)))</f>
        <v/>
      </c>
      <c r="AL77" s="3" t="str">
        <f t="shared" si="24"/>
        <v/>
      </c>
      <c r="AM77" s="27"/>
      <c r="AN77" s="27"/>
      <c r="AO77" s="27"/>
      <c r="AP77" s="27"/>
      <c r="AQ77" s="305" t="str">
        <f>IF(OR(AM77="",AN77="",AO77="",AP77=""),"",(ROUND(AM77*Gewichtung!$D$16,1)+ROUND(AN77*Gewichtung!$E$16,1)+ROUND(AO77*Gewichtung!$F$16,1)+ROUND(AP77*Gewichtung!$G$16,1)))</f>
        <v/>
      </c>
      <c r="AR77" s="301" t="str">
        <f>IF(AQ77="","",(VLOOKUP(ROUND(AQ77,0),Notenschlüssel!$A$4:$D$104,2,0)))</f>
        <v/>
      </c>
      <c r="AS77" s="4" t="str">
        <f t="shared" si="37"/>
        <v/>
      </c>
      <c r="AT77" s="14" t="str">
        <f t="shared" si="25"/>
        <v/>
      </c>
      <c r="AU77" s="98"/>
      <c r="AV77" s="28"/>
      <c r="AW77" s="29"/>
      <c r="AX77" s="263" t="str">
        <f t="shared" si="26"/>
        <v/>
      </c>
      <c r="AY77" s="263" t="str">
        <f t="shared" si="27"/>
        <v/>
      </c>
      <c r="AZ77" s="263" t="str">
        <f t="shared" si="28"/>
        <v/>
      </c>
      <c r="BA77" s="265" t="str">
        <f>IF(AK77="","",VLOOKUP(AK77,Notenschlüssel!$B$4:$D$104,3,0))</f>
        <v/>
      </c>
      <c r="BB77" s="265" t="str">
        <f>IF(AR77="","",VLOOKUP(AR77,Notenschlüssel!$B$4:$D$104,3,0))</f>
        <v/>
      </c>
    </row>
    <row r="78" spans="1:54">
      <c r="A78" s="348"/>
      <c r="B78" s="21"/>
      <c r="C78" s="21"/>
      <c r="D78" s="349"/>
      <c r="E78" s="21"/>
      <c r="F78" s="345"/>
      <c r="G78" s="21"/>
      <c r="H78" s="346"/>
      <c r="I78" s="48"/>
      <c r="J78" s="347"/>
      <c r="K78" s="325"/>
      <c r="L78" s="326"/>
      <c r="M78" s="185" t="str">
        <f t="shared" si="17"/>
        <v/>
      </c>
      <c r="N78" s="182" t="str">
        <f>IF(K78="","",(VLOOKUP((ROUNDDOWN(M78,0)),Notenschlüssel!$A$4:$D$104,2,0)))</f>
        <v/>
      </c>
      <c r="O78" s="183" t="str">
        <f t="shared" si="18"/>
        <v/>
      </c>
      <c r="P78" s="327"/>
      <c r="Q78" s="326"/>
      <c r="R78" s="185" t="str">
        <f t="shared" si="29"/>
        <v/>
      </c>
      <c r="S78" s="181" t="str">
        <f>IF(P78="","",(VLOOKUP((ROUNDDOWN(R78,0)),Notenschlüssel!$A$4:$D$104,2,0)))</f>
        <v/>
      </c>
      <c r="T78" s="183" t="str">
        <f t="shared" si="30"/>
        <v/>
      </c>
      <c r="U78" s="186" t="str">
        <f t="shared" si="31"/>
        <v/>
      </c>
      <c r="V78" s="180" t="str">
        <f>IF(U78="","",(VLOOKUP((ROUNDDOWN(U78,0)),Notenschlüssel!$A$4:$D$104,2,0)))</f>
        <v/>
      </c>
      <c r="W78" s="241" t="str">
        <f t="shared" si="32"/>
        <v/>
      </c>
      <c r="X78" s="325"/>
      <c r="Y78" s="326"/>
      <c r="Z78" s="185" t="str">
        <f t="shared" si="33"/>
        <v/>
      </c>
      <c r="AA78" s="191" t="str">
        <f>IF(X78="","",(VLOOKUP((ROUNDDOWN(Z78,0)),Notenschlüssel!$A$4:$D$104,2,0)))</f>
        <v/>
      </c>
      <c r="AB78" s="248" t="str">
        <f t="shared" si="34"/>
        <v/>
      </c>
      <c r="AC78" s="328"/>
      <c r="AD78" s="327"/>
      <c r="AE78" s="326"/>
      <c r="AF78" s="190" t="str">
        <f t="shared" si="35"/>
        <v/>
      </c>
      <c r="AG78" s="191" t="str">
        <f>IF(AF78="","",(VLOOKUP((ROUNDDOWN(AF78,0)),Notenschlüssel!$A$4:$D$104,2,0)))</f>
        <v/>
      </c>
      <c r="AH78" s="248" t="str">
        <f t="shared" si="36"/>
        <v/>
      </c>
      <c r="AI78" s="25"/>
      <c r="AJ78" s="304" t="str">
        <f t="shared" si="23"/>
        <v/>
      </c>
      <c r="AK78" s="303" t="str">
        <f>IF(AJ78="","",(VLOOKUP(ROUND(AJ78,0),Notenschlüssel!$A$4:$D$104,2,0)))</f>
        <v/>
      </c>
      <c r="AL78" s="3" t="str">
        <f t="shared" si="24"/>
        <v/>
      </c>
      <c r="AM78" s="27"/>
      <c r="AN78" s="27"/>
      <c r="AO78" s="27"/>
      <c r="AP78" s="27"/>
      <c r="AQ78" s="305" t="str">
        <f>IF(OR(AM78="",AN78="",AO78="",AP78=""),"",(ROUND(AM78*Gewichtung!$D$16,1)+ROUND(AN78*Gewichtung!$E$16,1)+ROUND(AO78*Gewichtung!$F$16,1)+ROUND(AP78*Gewichtung!$G$16,1)))</f>
        <v/>
      </c>
      <c r="AR78" s="301" t="str">
        <f>IF(AQ78="","",(VLOOKUP(ROUND(AQ78,0),Notenschlüssel!$A$4:$D$104,2,0)))</f>
        <v/>
      </c>
      <c r="AS78" s="4" t="str">
        <f t="shared" si="37"/>
        <v/>
      </c>
      <c r="AT78" s="14" t="str">
        <f t="shared" si="25"/>
        <v/>
      </c>
      <c r="AU78" s="98"/>
      <c r="AV78" s="28"/>
      <c r="AW78" s="29"/>
      <c r="AX78" s="263" t="str">
        <f t="shared" si="26"/>
        <v/>
      </c>
      <c r="AY78" s="263" t="str">
        <f t="shared" si="27"/>
        <v/>
      </c>
      <c r="AZ78" s="263" t="str">
        <f t="shared" si="28"/>
        <v/>
      </c>
      <c r="BA78" s="265" t="str">
        <f>IF(AK78="","",VLOOKUP(AK78,Notenschlüssel!$B$4:$D$104,3,0))</f>
        <v/>
      </c>
      <c r="BB78" s="265" t="str">
        <f>IF(AR78="","",VLOOKUP(AR78,Notenschlüssel!$B$4:$D$104,3,0))</f>
        <v/>
      </c>
    </row>
    <row r="79" spans="1:54">
      <c r="A79" s="348"/>
      <c r="B79" s="21"/>
      <c r="C79" s="21"/>
      <c r="D79" s="344"/>
      <c r="E79" s="21"/>
      <c r="F79" s="345"/>
      <c r="G79" s="21"/>
      <c r="H79" s="346"/>
      <c r="I79" s="48"/>
      <c r="J79" s="350"/>
      <c r="K79" s="325"/>
      <c r="L79" s="326"/>
      <c r="M79" s="185" t="str">
        <f t="shared" ref="M79:M102" si="38">IF(K79="","",IF(L79&gt;0,((K79*2+L79)/3),K79))</f>
        <v/>
      </c>
      <c r="N79" s="182" t="str">
        <f>IF(K79="","",(VLOOKUP((ROUNDDOWN(M79,0)),Notenschlüssel!$A$4:$D$104,2,0)))</f>
        <v/>
      </c>
      <c r="O79" s="183" t="str">
        <f t="shared" ref="O79:O102" si="39">IF(K79="","",(ROUND(M79*0.2,1)))</f>
        <v/>
      </c>
      <c r="P79" s="327"/>
      <c r="Q79" s="326"/>
      <c r="R79" s="185" t="str">
        <f t="shared" si="29"/>
        <v/>
      </c>
      <c r="S79" s="181" t="str">
        <f>IF(P79="","",(VLOOKUP((ROUNDDOWN(R79,0)),Notenschlüssel!$A$4:$D$104,2,0)))</f>
        <v/>
      </c>
      <c r="T79" s="183" t="str">
        <f t="shared" si="30"/>
        <v/>
      </c>
      <c r="U79" s="186" t="str">
        <f t="shared" si="31"/>
        <v/>
      </c>
      <c r="V79" s="180" t="str">
        <f>IF(U79="","",(VLOOKUP((ROUNDDOWN(U79,0)),Notenschlüssel!$A$4:$D$104,2,0)))</f>
        <v/>
      </c>
      <c r="W79" s="241" t="str">
        <f t="shared" si="32"/>
        <v/>
      </c>
      <c r="X79" s="325"/>
      <c r="Y79" s="326"/>
      <c r="Z79" s="185" t="str">
        <f t="shared" si="33"/>
        <v/>
      </c>
      <c r="AA79" s="191" t="str">
        <f>IF(X79="","",(VLOOKUP((ROUNDDOWN(Z79,0)),Notenschlüssel!$A$4:$D$104,2,0)))</f>
        <v/>
      </c>
      <c r="AB79" s="248" t="str">
        <f t="shared" si="34"/>
        <v/>
      </c>
      <c r="AC79" s="328"/>
      <c r="AD79" s="327"/>
      <c r="AE79" s="326"/>
      <c r="AF79" s="190" t="str">
        <f t="shared" si="35"/>
        <v/>
      </c>
      <c r="AG79" s="191" t="str">
        <f>IF(AF79="","",(VLOOKUP((ROUNDDOWN(AF79,0)),Notenschlüssel!$A$4:$D$104,2,0)))</f>
        <v/>
      </c>
      <c r="AH79" s="248" t="str">
        <f t="shared" si="36"/>
        <v/>
      </c>
      <c r="AI79" s="25"/>
      <c r="AJ79" s="304" t="str">
        <f t="shared" si="23"/>
        <v/>
      </c>
      <c r="AK79" s="303" t="str">
        <f>IF(AJ79="","",(VLOOKUP(ROUND(AJ79,0),Notenschlüssel!$A$4:$D$104,2,0)))</f>
        <v/>
      </c>
      <c r="AL79" s="3" t="str">
        <f t="shared" si="24"/>
        <v/>
      </c>
      <c r="AM79" s="27"/>
      <c r="AN79" s="27"/>
      <c r="AO79" s="27"/>
      <c r="AP79" s="27"/>
      <c r="AQ79" s="305" t="str">
        <f>IF(OR(AM79="",AN79="",AO79="",AP79=""),"",(ROUND(AM79*Gewichtung!$D$16,1)+ROUND(AN79*Gewichtung!$E$16,1)+ROUND(AO79*Gewichtung!$F$16,1)+ROUND(AP79*Gewichtung!$G$16,1)))</f>
        <v/>
      </c>
      <c r="AR79" s="301" t="str">
        <f>IF(AQ79="","",(VLOOKUP(ROUND(AQ79,0),Notenschlüssel!$A$4:$D$104,2,0)))</f>
        <v/>
      </c>
      <c r="AS79" s="4" t="str">
        <f t="shared" si="37"/>
        <v/>
      </c>
      <c r="AT79" s="14" t="str">
        <f t="shared" si="25"/>
        <v/>
      </c>
      <c r="AU79" s="98"/>
      <c r="AV79" s="28"/>
      <c r="AW79" s="29"/>
      <c r="AX79" s="263" t="str">
        <f t="shared" si="26"/>
        <v/>
      </c>
      <c r="AY79" s="263" t="str">
        <f t="shared" si="27"/>
        <v/>
      </c>
      <c r="AZ79" s="263" t="str">
        <f t="shared" si="28"/>
        <v/>
      </c>
      <c r="BA79" s="265" t="str">
        <f>IF(AK79="","",VLOOKUP(AK79,Notenschlüssel!$B$4:$D$104,3,0))</f>
        <v/>
      </c>
      <c r="BB79" s="265" t="str">
        <f>IF(AR79="","",VLOOKUP(AR79,Notenschlüssel!$B$4:$D$104,3,0))</f>
        <v/>
      </c>
    </row>
    <row r="80" spans="1:54">
      <c r="A80" s="348"/>
      <c r="B80" s="21"/>
      <c r="C80" s="21"/>
      <c r="D80" s="344"/>
      <c r="E80" s="21"/>
      <c r="F80" s="345"/>
      <c r="G80" s="21"/>
      <c r="H80" s="346"/>
      <c r="I80" s="48"/>
      <c r="J80" s="347"/>
      <c r="K80" s="325"/>
      <c r="L80" s="326"/>
      <c r="M80" s="185" t="str">
        <f t="shared" si="38"/>
        <v/>
      </c>
      <c r="N80" s="182" t="str">
        <f>IF(K80="","",(VLOOKUP((ROUNDDOWN(M80,0)),Notenschlüssel!$A$4:$D$104,2,0)))</f>
        <v/>
      </c>
      <c r="O80" s="183" t="str">
        <f t="shared" si="39"/>
        <v/>
      </c>
      <c r="P80" s="327"/>
      <c r="Q80" s="326"/>
      <c r="R80" s="185" t="str">
        <f t="shared" si="29"/>
        <v/>
      </c>
      <c r="S80" s="181" t="str">
        <f>IF(P80="","",(VLOOKUP((ROUNDDOWN(R80,0)),Notenschlüssel!$A$4:$D$104,2,0)))</f>
        <v/>
      </c>
      <c r="T80" s="183" t="str">
        <f t="shared" si="30"/>
        <v/>
      </c>
      <c r="U80" s="186" t="str">
        <f t="shared" si="31"/>
        <v/>
      </c>
      <c r="V80" s="180" t="str">
        <f>IF(U80="","",(VLOOKUP((ROUNDDOWN(U80,0)),Notenschlüssel!$A$4:$D$104,2,0)))</f>
        <v/>
      </c>
      <c r="W80" s="241" t="str">
        <f t="shared" si="32"/>
        <v/>
      </c>
      <c r="X80" s="325"/>
      <c r="Y80" s="326"/>
      <c r="Z80" s="185" t="str">
        <f t="shared" si="33"/>
        <v/>
      </c>
      <c r="AA80" s="191" t="str">
        <f>IF(X80="","",(VLOOKUP((ROUNDDOWN(Z80,0)),Notenschlüssel!$A$4:$D$104,2,0)))</f>
        <v/>
      </c>
      <c r="AB80" s="248" t="str">
        <f t="shared" si="34"/>
        <v/>
      </c>
      <c r="AC80" s="328"/>
      <c r="AD80" s="327"/>
      <c r="AE80" s="326"/>
      <c r="AF80" s="190" t="str">
        <f t="shared" si="35"/>
        <v/>
      </c>
      <c r="AG80" s="191" t="str">
        <f>IF(AF80="","",(VLOOKUP((ROUNDDOWN(AF80,0)),Notenschlüssel!$A$4:$D$104,2,0)))</f>
        <v/>
      </c>
      <c r="AH80" s="248" t="str">
        <f t="shared" si="36"/>
        <v/>
      </c>
      <c r="AI80" s="25"/>
      <c r="AJ80" s="304" t="str">
        <f t="shared" si="23"/>
        <v/>
      </c>
      <c r="AK80" s="303" t="str">
        <f>IF(AJ80="","",(VLOOKUP(ROUND(AJ80,0),Notenschlüssel!$A$4:$D$104,2,0)))</f>
        <v/>
      </c>
      <c r="AL80" s="3" t="str">
        <f t="shared" si="24"/>
        <v/>
      </c>
      <c r="AM80" s="27"/>
      <c r="AN80" s="27"/>
      <c r="AO80" s="27"/>
      <c r="AP80" s="27"/>
      <c r="AQ80" s="305" t="str">
        <f>IF(OR(AM80="",AN80="",AO80="",AP80=""),"",(ROUND(AM80*Gewichtung!$D$16,1)+ROUND(AN80*Gewichtung!$E$16,1)+ROUND(AO80*Gewichtung!$F$16,1)+ROUND(AP80*Gewichtung!$G$16,1)))</f>
        <v/>
      </c>
      <c r="AR80" s="301" t="str">
        <f>IF(AQ80="","",(VLOOKUP(ROUND(AQ80,0),Notenschlüssel!$A$4:$D$104,2,0)))</f>
        <v/>
      </c>
      <c r="AS80" s="4" t="str">
        <f t="shared" si="37"/>
        <v/>
      </c>
      <c r="AT80" s="14" t="str">
        <f t="shared" si="25"/>
        <v/>
      </c>
      <c r="AU80" s="98"/>
      <c r="AV80" s="28"/>
      <c r="AW80" s="29"/>
      <c r="AX80" s="263" t="str">
        <f t="shared" si="26"/>
        <v/>
      </c>
      <c r="AY80" s="263" t="str">
        <f t="shared" si="27"/>
        <v/>
      </c>
      <c r="AZ80" s="263" t="str">
        <f t="shared" si="28"/>
        <v/>
      </c>
      <c r="BA80" s="265" t="str">
        <f>IF(AK80="","",VLOOKUP(AK80,Notenschlüssel!$B$4:$D$104,3,0))</f>
        <v/>
      </c>
      <c r="BB80" s="265" t="str">
        <f>IF(AR80="","",VLOOKUP(AR80,Notenschlüssel!$B$4:$D$104,3,0))</f>
        <v/>
      </c>
    </row>
    <row r="81" spans="1:54">
      <c r="A81" s="348"/>
      <c r="B81" s="21"/>
      <c r="C81" s="21"/>
      <c r="D81" s="344"/>
      <c r="E81" s="21"/>
      <c r="F81" s="345"/>
      <c r="G81" s="21"/>
      <c r="H81" s="346"/>
      <c r="I81" s="48"/>
      <c r="J81" s="347"/>
      <c r="K81" s="325"/>
      <c r="L81" s="326"/>
      <c r="M81" s="185" t="str">
        <f t="shared" si="38"/>
        <v/>
      </c>
      <c r="N81" s="182" t="str">
        <f>IF(K81="","",(VLOOKUP((ROUNDDOWN(M81,0)),Notenschlüssel!$A$4:$D$104,2,0)))</f>
        <v/>
      </c>
      <c r="O81" s="183" t="str">
        <f t="shared" si="39"/>
        <v/>
      </c>
      <c r="P81" s="327"/>
      <c r="Q81" s="326"/>
      <c r="R81" s="185" t="str">
        <f t="shared" si="29"/>
        <v/>
      </c>
      <c r="S81" s="181" t="str">
        <f>IF(P81="","",(VLOOKUP((ROUNDDOWN(R81,0)),Notenschlüssel!$A$4:$D$104,2,0)))</f>
        <v/>
      </c>
      <c r="T81" s="183" t="str">
        <f t="shared" si="30"/>
        <v/>
      </c>
      <c r="U81" s="186" t="str">
        <f t="shared" si="31"/>
        <v/>
      </c>
      <c r="V81" s="180" t="str">
        <f>IF(U81="","",(VLOOKUP((ROUNDDOWN(U81,0)),Notenschlüssel!$A$4:$D$104,2,0)))</f>
        <v/>
      </c>
      <c r="W81" s="241" t="str">
        <f t="shared" si="32"/>
        <v/>
      </c>
      <c r="X81" s="325"/>
      <c r="Y81" s="326"/>
      <c r="Z81" s="185" t="str">
        <f t="shared" si="33"/>
        <v/>
      </c>
      <c r="AA81" s="191" t="str">
        <f>IF(X81="","",(VLOOKUP((ROUNDDOWN(Z81,0)),Notenschlüssel!$A$4:$D$104,2,0)))</f>
        <v/>
      </c>
      <c r="AB81" s="248" t="str">
        <f t="shared" si="34"/>
        <v/>
      </c>
      <c r="AC81" s="328"/>
      <c r="AD81" s="327"/>
      <c r="AE81" s="326"/>
      <c r="AF81" s="190" t="str">
        <f t="shared" si="35"/>
        <v/>
      </c>
      <c r="AG81" s="191" t="str">
        <f>IF(AF81="","",(VLOOKUP((ROUNDDOWN(AF81,0)),Notenschlüssel!$A$4:$D$104,2,0)))</f>
        <v/>
      </c>
      <c r="AH81" s="248" t="str">
        <f t="shared" si="36"/>
        <v/>
      </c>
      <c r="AI81" s="25"/>
      <c r="AJ81" s="304" t="str">
        <f t="shared" si="23"/>
        <v/>
      </c>
      <c r="AK81" s="303" t="str">
        <f>IF(AJ81="","",(VLOOKUP(ROUND(AJ81,0),Notenschlüssel!$A$4:$D$104,2,0)))</f>
        <v/>
      </c>
      <c r="AL81" s="3" t="str">
        <f t="shared" si="24"/>
        <v/>
      </c>
      <c r="AM81" s="27"/>
      <c r="AN81" s="27"/>
      <c r="AO81" s="27"/>
      <c r="AP81" s="27"/>
      <c r="AQ81" s="305" t="str">
        <f>IF(OR(AM81="",AN81="",AO81="",AP81=""),"",(ROUND(AM81*Gewichtung!$D$16,1)+ROUND(AN81*Gewichtung!$E$16,1)+ROUND(AO81*Gewichtung!$F$16,1)+ROUND(AP81*Gewichtung!$G$16,1)))</f>
        <v/>
      </c>
      <c r="AR81" s="301" t="str">
        <f>IF(AQ81="","",(VLOOKUP(ROUND(AQ81,0),Notenschlüssel!$A$4:$D$104,2,0)))</f>
        <v/>
      </c>
      <c r="AS81" s="4" t="str">
        <f t="shared" si="37"/>
        <v/>
      </c>
      <c r="AT81" s="14" t="str">
        <f t="shared" si="25"/>
        <v/>
      </c>
      <c r="AU81" s="98"/>
      <c r="AV81" s="28"/>
      <c r="AW81" s="29"/>
      <c r="AX81" s="263" t="str">
        <f t="shared" si="26"/>
        <v/>
      </c>
      <c r="AY81" s="263" t="str">
        <f t="shared" si="27"/>
        <v/>
      </c>
      <c r="AZ81" s="263" t="str">
        <f t="shared" si="28"/>
        <v/>
      </c>
      <c r="BA81" s="265" t="str">
        <f>IF(AK81="","",VLOOKUP(AK81,Notenschlüssel!$B$4:$D$104,3,0))</f>
        <v/>
      </c>
      <c r="BB81" s="265" t="str">
        <f>IF(AR81="","",VLOOKUP(AR81,Notenschlüssel!$B$4:$D$104,3,0))</f>
        <v/>
      </c>
    </row>
    <row r="82" spans="1:54">
      <c r="A82" s="348"/>
      <c r="B82" s="21"/>
      <c r="C82" s="21"/>
      <c r="D82" s="344"/>
      <c r="E82" s="21"/>
      <c r="F82" s="345"/>
      <c r="G82" s="21"/>
      <c r="H82" s="346"/>
      <c r="I82" s="48"/>
      <c r="J82" s="347"/>
      <c r="K82" s="325"/>
      <c r="L82" s="326"/>
      <c r="M82" s="185" t="str">
        <f t="shared" si="38"/>
        <v/>
      </c>
      <c r="N82" s="182" t="str">
        <f>IF(K82="","",(VLOOKUP((ROUNDDOWN(M82,0)),Notenschlüssel!$A$4:$D$104,2,0)))</f>
        <v/>
      </c>
      <c r="O82" s="183" t="str">
        <f t="shared" si="39"/>
        <v/>
      </c>
      <c r="P82" s="327"/>
      <c r="Q82" s="326"/>
      <c r="R82" s="185" t="str">
        <f t="shared" si="29"/>
        <v/>
      </c>
      <c r="S82" s="181" t="str">
        <f>IF(P82="","",(VLOOKUP((ROUNDDOWN(R82,0)),Notenschlüssel!$A$4:$D$104,2,0)))</f>
        <v/>
      </c>
      <c r="T82" s="183" t="str">
        <f t="shared" si="30"/>
        <v/>
      </c>
      <c r="U82" s="186" t="str">
        <f t="shared" si="31"/>
        <v/>
      </c>
      <c r="V82" s="180" t="str">
        <f>IF(U82="","",(VLOOKUP((ROUNDDOWN(U82,0)),Notenschlüssel!$A$4:$D$104,2,0)))</f>
        <v/>
      </c>
      <c r="W82" s="241" t="str">
        <f t="shared" si="32"/>
        <v/>
      </c>
      <c r="X82" s="325"/>
      <c r="Y82" s="326"/>
      <c r="Z82" s="185" t="str">
        <f t="shared" si="33"/>
        <v/>
      </c>
      <c r="AA82" s="191" t="str">
        <f>IF(X82="","",(VLOOKUP((ROUNDDOWN(Z82,0)),Notenschlüssel!$A$4:$D$104,2,0)))</f>
        <v/>
      </c>
      <c r="AB82" s="248" t="str">
        <f t="shared" si="34"/>
        <v/>
      </c>
      <c r="AC82" s="328"/>
      <c r="AD82" s="327"/>
      <c r="AE82" s="326"/>
      <c r="AF82" s="190" t="str">
        <f t="shared" si="35"/>
        <v/>
      </c>
      <c r="AG82" s="191" t="str">
        <f>IF(AF82="","",(VLOOKUP((ROUNDDOWN(AF82,0)),Notenschlüssel!$A$4:$D$104,2,0)))</f>
        <v/>
      </c>
      <c r="AH82" s="248" t="str">
        <f t="shared" si="36"/>
        <v/>
      </c>
      <c r="AI82" s="25"/>
      <c r="AJ82" s="304" t="str">
        <f t="shared" si="23"/>
        <v/>
      </c>
      <c r="AK82" s="303" t="str">
        <f>IF(AJ82="","",(VLOOKUP(ROUND(AJ82,0),Notenschlüssel!$A$4:$D$104,2,0)))</f>
        <v/>
      </c>
      <c r="AL82" s="3" t="str">
        <f t="shared" si="24"/>
        <v/>
      </c>
      <c r="AM82" s="27"/>
      <c r="AN82" s="27"/>
      <c r="AO82" s="27"/>
      <c r="AP82" s="27"/>
      <c r="AQ82" s="305" t="str">
        <f>IF(OR(AM82="",AN82="",AO82="",AP82=""),"",(ROUND(AM82*Gewichtung!$D$16,1)+ROUND(AN82*Gewichtung!$E$16,1)+ROUND(AO82*Gewichtung!$F$16,1)+ROUND(AP82*Gewichtung!$G$16,1)))</f>
        <v/>
      </c>
      <c r="AR82" s="301" t="str">
        <f>IF(AQ82="","",(VLOOKUP(ROUND(AQ82,0),Notenschlüssel!$A$4:$D$104,2,0)))</f>
        <v/>
      </c>
      <c r="AS82" s="4" t="str">
        <f t="shared" si="37"/>
        <v/>
      </c>
      <c r="AT82" s="14" t="str">
        <f t="shared" si="25"/>
        <v/>
      </c>
      <c r="AU82" s="98"/>
      <c r="AV82" s="28"/>
      <c r="AW82" s="29"/>
      <c r="AX82" s="263" t="str">
        <f t="shared" si="26"/>
        <v/>
      </c>
      <c r="AY82" s="263" t="str">
        <f t="shared" si="27"/>
        <v/>
      </c>
      <c r="AZ82" s="263" t="str">
        <f t="shared" si="28"/>
        <v/>
      </c>
      <c r="BA82" s="265" t="str">
        <f>IF(AK82="","",VLOOKUP(AK82,Notenschlüssel!$B$4:$D$104,3,0))</f>
        <v/>
      </c>
      <c r="BB82" s="265" t="str">
        <f>IF(AR82="","",VLOOKUP(AR82,Notenschlüssel!$B$4:$D$104,3,0))</f>
        <v/>
      </c>
    </row>
    <row r="83" spans="1:54">
      <c r="A83" s="348"/>
      <c r="B83" s="21"/>
      <c r="C83" s="21"/>
      <c r="D83" s="344"/>
      <c r="E83" s="21"/>
      <c r="F83" s="345"/>
      <c r="G83" s="21"/>
      <c r="H83" s="346"/>
      <c r="I83" s="48"/>
      <c r="J83" s="347"/>
      <c r="K83" s="325"/>
      <c r="L83" s="326"/>
      <c r="M83" s="185" t="str">
        <f t="shared" si="38"/>
        <v/>
      </c>
      <c r="N83" s="182" t="str">
        <f>IF(K83="","",(VLOOKUP((ROUNDDOWN(M83,0)),Notenschlüssel!$A$4:$D$104,2,0)))</f>
        <v/>
      </c>
      <c r="O83" s="183" t="str">
        <f t="shared" si="39"/>
        <v/>
      </c>
      <c r="P83" s="327"/>
      <c r="Q83" s="326"/>
      <c r="R83" s="185" t="str">
        <f t="shared" si="29"/>
        <v/>
      </c>
      <c r="S83" s="181" t="str">
        <f>IF(P83="","",(VLOOKUP((ROUNDDOWN(R83,0)),Notenschlüssel!$A$4:$D$104,2,0)))</f>
        <v/>
      </c>
      <c r="T83" s="183" t="str">
        <f t="shared" si="30"/>
        <v/>
      </c>
      <c r="U83" s="186" t="str">
        <f t="shared" si="31"/>
        <v/>
      </c>
      <c r="V83" s="180" t="str">
        <f>IF(U83="","",(VLOOKUP((ROUNDDOWN(U83,0)),Notenschlüssel!$A$4:$D$104,2,0)))</f>
        <v/>
      </c>
      <c r="W83" s="241" t="str">
        <f t="shared" si="32"/>
        <v/>
      </c>
      <c r="X83" s="325"/>
      <c r="Y83" s="326"/>
      <c r="Z83" s="185" t="str">
        <f t="shared" si="33"/>
        <v/>
      </c>
      <c r="AA83" s="191" t="str">
        <f>IF(X83="","",(VLOOKUP((ROUNDDOWN(Z83,0)),Notenschlüssel!$A$4:$D$104,2,0)))</f>
        <v/>
      </c>
      <c r="AB83" s="248" t="str">
        <f t="shared" si="34"/>
        <v/>
      </c>
      <c r="AC83" s="328"/>
      <c r="AD83" s="327"/>
      <c r="AE83" s="326"/>
      <c r="AF83" s="190" t="str">
        <f t="shared" si="35"/>
        <v/>
      </c>
      <c r="AG83" s="191" t="str">
        <f>IF(AF83="","",(VLOOKUP((ROUNDDOWN(AF83,0)),Notenschlüssel!$A$4:$D$104,2,0)))</f>
        <v/>
      </c>
      <c r="AH83" s="248" t="str">
        <f t="shared" si="36"/>
        <v/>
      </c>
      <c r="AI83" s="25"/>
      <c r="AJ83" s="304" t="str">
        <f t="shared" si="23"/>
        <v/>
      </c>
      <c r="AK83" s="303" t="str">
        <f>IF(AJ83="","",(VLOOKUP(ROUND(AJ83,0),Notenschlüssel!$A$4:$D$104,2,0)))</f>
        <v/>
      </c>
      <c r="AL83" s="3" t="str">
        <f t="shared" si="24"/>
        <v/>
      </c>
      <c r="AM83" s="27"/>
      <c r="AN83" s="27"/>
      <c r="AO83" s="27"/>
      <c r="AP83" s="27"/>
      <c r="AQ83" s="305" t="str">
        <f>IF(OR(AM83="",AN83="",AO83="",AP83=""),"",(ROUND(AM83*Gewichtung!$D$16,1)+ROUND(AN83*Gewichtung!$E$16,1)+ROUND(AO83*Gewichtung!$F$16,1)+ROUND(AP83*Gewichtung!$G$16,1)))</f>
        <v/>
      </c>
      <c r="AR83" s="301" t="str">
        <f>IF(AQ83="","",(VLOOKUP(ROUND(AQ83,0),Notenschlüssel!$A$4:$D$104,2,0)))</f>
        <v/>
      </c>
      <c r="AS83" s="4" t="str">
        <f t="shared" si="37"/>
        <v/>
      </c>
      <c r="AT83" s="14" t="str">
        <f t="shared" si="25"/>
        <v/>
      </c>
      <c r="AU83" s="98"/>
      <c r="AV83" s="28"/>
      <c r="AW83" s="29"/>
      <c r="AX83" s="263" t="str">
        <f t="shared" si="26"/>
        <v/>
      </c>
      <c r="AY83" s="263" t="str">
        <f t="shared" si="27"/>
        <v/>
      </c>
      <c r="AZ83" s="263" t="str">
        <f t="shared" si="28"/>
        <v/>
      </c>
      <c r="BA83" s="265" t="str">
        <f>IF(AK83="","",VLOOKUP(AK83,Notenschlüssel!$B$4:$D$104,3,0))</f>
        <v/>
      </c>
      <c r="BB83" s="265" t="str">
        <f>IF(AR83="","",VLOOKUP(AR83,Notenschlüssel!$B$4:$D$104,3,0))</f>
        <v/>
      </c>
    </row>
    <row r="84" spans="1:54">
      <c r="A84" s="348"/>
      <c r="B84" s="21"/>
      <c r="C84" s="21"/>
      <c r="D84" s="344"/>
      <c r="E84" s="21"/>
      <c r="F84" s="345"/>
      <c r="G84" s="21"/>
      <c r="H84" s="346"/>
      <c r="I84" s="48"/>
      <c r="J84" s="347"/>
      <c r="K84" s="325"/>
      <c r="L84" s="326"/>
      <c r="M84" s="185" t="str">
        <f t="shared" si="38"/>
        <v/>
      </c>
      <c r="N84" s="182" t="str">
        <f>IF(K84="","",(VLOOKUP((ROUNDDOWN(M84,0)),Notenschlüssel!$A$4:$D$104,2,0)))</f>
        <v/>
      </c>
      <c r="O84" s="183" t="str">
        <f t="shared" si="39"/>
        <v/>
      </c>
      <c r="P84" s="327"/>
      <c r="Q84" s="326"/>
      <c r="R84" s="185" t="str">
        <f t="shared" si="29"/>
        <v/>
      </c>
      <c r="S84" s="181" t="str">
        <f>IF(P84="","",(VLOOKUP((ROUNDDOWN(R84,0)),Notenschlüssel!$A$4:$D$104,2,0)))</f>
        <v/>
      </c>
      <c r="T84" s="183" t="str">
        <f t="shared" si="30"/>
        <v/>
      </c>
      <c r="U84" s="186" t="str">
        <f t="shared" si="31"/>
        <v/>
      </c>
      <c r="V84" s="180" t="str">
        <f>IF(U84="","",(VLOOKUP((ROUNDDOWN(U84,0)),Notenschlüssel!$A$4:$D$104,2,0)))</f>
        <v/>
      </c>
      <c r="W84" s="241" t="str">
        <f t="shared" si="32"/>
        <v/>
      </c>
      <c r="X84" s="325"/>
      <c r="Y84" s="326"/>
      <c r="Z84" s="185" t="str">
        <f t="shared" si="33"/>
        <v/>
      </c>
      <c r="AA84" s="191" t="str">
        <f>IF(X84="","",(VLOOKUP((ROUNDDOWN(Z84,0)),Notenschlüssel!$A$4:$D$104,2,0)))</f>
        <v/>
      </c>
      <c r="AB84" s="248" t="str">
        <f t="shared" si="34"/>
        <v/>
      </c>
      <c r="AC84" s="328"/>
      <c r="AD84" s="327"/>
      <c r="AE84" s="326"/>
      <c r="AF84" s="190" t="str">
        <f t="shared" si="35"/>
        <v/>
      </c>
      <c r="AG84" s="191" t="str">
        <f>IF(AF84="","",(VLOOKUP((ROUNDDOWN(AF84,0)),Notenschlüssel!$A$4:$D$104,2,0)))</f>
        <v/>
      </c>
      <c r="AH84" s="248" t="str">
        <f t="shared" si="36"/>
        <v/>
      </c>
      <c r="AI84" s="25"/>
      <c r="AJ84" s="304" t="str">
        <f t="shared" si="23"/>
        <v/>
      </c>
      <c r="AK84" s="303" t="str">
        <f>IF(AJ84="","",(VLOOKUP(ROUND(AJ84,0),Notenschlüssel!$A$4:$D$104,2,0)))</f>
        <v/>
      </c>
      <c r="AL84" s="3" t="str">
        <f t="shared" si="24"/>
        <v/>
      </c>
      <c r="AM84" s="27"/>
      <c r="AN84" s="27"/>
      <c r="AO84" s="27"/>
      <c r="AP84" s="27"/>
      <c r="AQ84" s="305" t="str">
        <f>IF(OR(AM84="",AN84="",AO84="",AP84=""),"",(ROUND(AM84*Gewichtung!$D$16,1)+ROUND(AN84*Gewichtung!$E$16,1)+ROUND(AO84*Gewichtung!$F$16,1)+ROUND(AP84*Gewichtung!$G$16,1)))</f>
        <v/>
      </c>
      <c r="AR84" s="301" t="str">
        <f>IF(AQ84="","",(VLOOKUP(ROUND(AQ84,0),Notenschlüssel!$A$4:$D$104,2,0)))</f>
        <v/>
      </c>
      <c r="AS84" s="4" t="str">
        <f t="shared" si="37"/>
        <v/>
      </c>
      <c r="AT84" s="14" t="str">
        <f t="shared" si="25"/>
        <v/>
      </c>
      <c r="AU84" s="98"/>
      <c r="AV84" s="28"/>
      <c r="AW84" s="29"/>
      <c r="AX84" s="263" t="str">
        <f t="shared" si="26"/>
        <v/>
      </c>
      <c r="AY84" s="263" t="str">
        <f t="shared" si="27"/>
        <v/>
      </c>
      <c r="AZ84" s="263" t="str">
        <f t="shared" si="28"/>
        <v/>
      </c>
      <c r="BA84" s="265" t="str">
        <f>IF(AK84="","",VLOOKUP(AK84,Notenschlüssel!$B$4:$D$104,3,0))</f>
        <v/>
      </c>
      <c r="BB84" s="265" t="str">
        <f>IF(AR84="","",VLOOKUP(AR84,Notenschlüssel!$B$4:$D$104,3,0))</f>
        <v/>
      </c>
    </row>
    <row r="85" spans="1:54">
      <c r="A85" s="348"/>
      <c r="B85" s="21"/>
      <c r="C85" s="21"/>
      <c r="D85" s="344"/>
      <c r="E85" s="21"/>
      <c r="F85" s="345"/>
      <c r="G85" s="21"/>
      <c r="H85" s="346"/>
      <c r="I85" s="48"/>
      <c r="J85" s="347"/>
      <c r="K85" s="325"/>
      <c r="L85" s="326"/>
      <c r="M85" s="185" t="str">
        <f t="shared" si="38"/>
        <v/>
      </c>
      <c r="N85" s="182" t="str">
        <f>IF(K85="","",(VLOOKUP((ROUNDDOWN(M85,0)),Notenschlüssel!$A$4:$D$104,2,0)))</f>
        <v/>
      </c>
      <c r="O85" s="183" t="str">
        <f t="shared" si="39"/>
        <v/>
      </c>
      <c r="P85" s="327"/>
      <c r="Q85" s="326"/>
      <c r="R85" s="185" t="str">
        <f t="shared" si="29"/>
        <v/>
      </c>
      <c r="S85" s="181" t="str">
        <f>IF(P85="","",(VLOOKUP((ROUNDDOWN(R85,0)),Notenschlüssel!$A$4:$D$104,2,0)))</f>
        <v/>
      </c>
      <c r="T85" s="183" t="str">
        <f t="shared" si="30"/>
        <v/>
      </c>
      <c r="U85" s="186" t="str">
        <f t="shared" si="31"/>
        <v/>
      </c>
      <c r="V85" s="180" t="str">
        <f>IF(U85="","",(VLOOKUP((ROUNDDOWN(U85,0)),Notenschlüssel!$A$4:$D$104,2,0)))</f>
        <v/>
      </c>
      <c r="W85" s="241" t="str">
        <f t="shared" si="32"/>
        <v/>
      </c>
      <c r="X85" s="325"/>
      <c r="Y85" s="326"/>
      <c r="Z85" s="185" t="str">
        <f t="shared" si="33"/>
        <v/>
      </c>
      <c r="AA85" s="191" t="str">
        <f>IF(X85="","",(VLOOKUP((ROUNDDOWN(Z85,0)),Notenschlüssel!$A$4:$D$104,2,0)))</f>
        <v/>
      </c>
      <c r="AB85" s="248" t="str">
        <f t="shared" si="34"/>
        <v/>
      </c>
      <c r="AC85" s="328"/>
      <c r="AD85" s="327"/>
      <c r="AE85" s="326"/>
      <c r="AF85" s="190" t="str">
        <f t="shared" si="35"/>
        <v/>
      </c>
      <c r="AG85" s="191" t="str">
        <f>IF(AF85="","",(VLOOKUP((ROUNDDOWN(AF85,0)),Notenschlüssel!$A$4:$D$104,2,0)))</f>
        <v/>
      </c>
      <c r="AH85" s="248" t="str">
        <f t="shared" si="36"/>
        <v/>
      </c>
      <c r="AI85" s="25"/>
      <c r="AJ85" s="304" t="str">
        <f t="shared" si="23"/>
        <v/>
      </c>
      <c r="AK85" s="303" t="str">
        <f>IF(AJ85="","",(VLOOKUP(ROUND(AJ85,0),Notenschlüssel!$A$4:$D$104,2,0)))</f>
        <v/>
      </c>
      <c r="AL85" s="3" t="str">
        <f t="shared" si="24"/>
        <v/>
      </c>
      <c r="AM85" s="27"/>
      <c r="AN85" s="27"/>
      <c r="AO85" s="27"/>
      <c r="AP85" s="27"/>
      <c r="AQ85" s="305" t="str">
        <f>IF(OR(AM85="",AN85="",AO85="",AP85=""),"",(ROUND(AM85*Gewichtung!$D$16,1)+ROUND(AN85*Gewichtung!$E$16,1)+ROUND(AO85*Gewichtung!$F$16,1)+ROUND(AP85*Gewichtung!$G$16,1)))</f>
        <v/>
      </c>
      <c r="AR85" s="301" t="str">
        <f>IF(AQ85="","",(VLOOKUP(ROUND(AQ85,0),Notenschlüssel!$A$4:$D$104,2,0)))</f>
        <v/>
      </c>
      <c r="AS85" s="4" t="str">
        <f t="shared" si="37"/>
        <v/>
      </c>
      <c r="AT85" s="14" t="str">
        <f t="shared" si="25"/>
        <v/>
      </c>
      <c r="AU85" s="98"/>
      <c r="AV85" s="28"/>
      <c r="AW85" s="29"/>
      <c r="AX85" s="263" t="str">
        <f t="shared" si="26"/>
        <v/>
      </c>
      <c r="AY85" s="263" t="str">
        <f t="shared" si="27"/>
        <v/>
      </c>
      <c r="AZ85" s="263" t="str">
        <f t="shared" si="28"/>
        <v/>
      </c>
      <c r="BA85" s="265" t="str">
        <f>IF(AK85="","",VLOOKUP(AK85,Notenschlüssel!$B$4:$D$104,3,0))</f>
        <v/>
      </c>
      <c r="BB85" s="265" t="str">
        <f>IF(AR85="","",VLOOKUP(AR85,Notenschlüssel!$B$4:$D$104,3,0))</f>
        <v/>
      </c>
    </row>
    <row r="86" spans="1:54">
      <c r="A86" s="348"/>
      <c r="B86" s="21"/>
      <c r="C86" s="21"/>
      <c r="D86" s="344"/>
      <c r="E86" s="21"/>
      <c r="F86" s="345"/>
      <c r="G86" s="21"/>
      <c r="H86" s="346"/>
      <c r="I86" s="48"/>
      <c r="J86" s="347"/>
      <c r="K86" s="325"/>
      <c r="L86" s="326"/>
      <c r="M86" s="185" t="str">
        <f t="shared" si="38"/>
        <v/>
      </c>
      <c r="N86" s="182" t="str">
        <f>IF(K86="","",(VLOOKUP((ROUNDDOWN(M86,0)),Notenschlüssel!$A$4:$D$104,2,0)))</f>
        <v/>
      </c>
      <c r="O86" s="183" t="str">
        <f t="shared" si="39"/>
        <v/>
      </c>
      <c r="P86" s="327"/>
      <c r="Q86" s="326"/>
      <c r="R86" s="185" t="str">
        <f t="shared" si="29"/>
        <v/>
      </c>
      <c r="S86" s="181" t="str">
        <f>IF(P86="","",(VLOOKUP((ROUNDDOWN(R86,0)),Notenschlüssel!$A$4:$D$104,2,0)))</f>
        <v/>
      </c>
      <c r="T86" s="183" t="str">
        <f t="shared" si="30"/>
        <v/>
      </c>
      <c r="U86" s="186" t="str">
        <f t="shared" si="31"/>
        <v/>
      </c>
      <c r="V86" s="180" t="str">
        <f>IF(U86="","",(VLOOKUP((ROUNDDOWN(U86,0)),Notenschlüssel!$A$4:$D$104,2,0)))</f>
        <v/>
      </c>
      <c r="W86" s="241" t="str">
        <f t="shared" si="32"/>
        <v/>
      </c>
      <c r="X86" s="325"/>
      <c r="Y86" s="326"/>
      <c r="Z86" s="185" t="str">
        <f t="shared" si="33"/>
        <v/>
      </c>
      <c r="AA86" s="191" t="str">
        <f>IF(X86="","",(VLOOKUP((ROUNDDOWN(Z86,0)),Notenschlüssel!$A$4:$D$104,2,0)))</f>
        <v/>
      </c>
      <c r="AB86" s="248" t="str">
        <f t="shared" si="34"/>
        <v/>
      </c>
      <c r="AC86" s="328"/>
      <c r="AD86" s="327"/>
      <c r="AE86" s="326"/>
      <c r="AF86" s="190" t="str">
        <f t="shared" si="35"/>
        <v/>
      </c>
      <c r="AG86" s="191" t="str">
        <f>IF(AF86="","",(VLOOKUP((ROUNDDOWN(AF86,0)),Notenschlüssel!$A$4:$D$104,2,0)))</f>
        <v/>
      </c>
      <c r="AH86" s="248" t="str">
        <f t="shared" si="36"/>
        <v/>
      </c>
      <c r="AI86" s="25"/>
      <c r="AJ86" s="304" t="str">
        <f t="shared" si="23"/>
        <v/>
      </c>
      <c r="AK86" s="303" t="str">
        <f>IF(AJ86="","",(VLOOKUP(ROUND(AJ86,0),Notenschlüssel!$A$4:$D$104,2,0)))</f>
        <v/>
      </c>
      <c r="AL86" s="3" t="str">
        <f t="shared" si="24"/>
        <v/>
      </c>
      <c r="AM86" s="27"/>
      <c r="AN86" s="27"/>
      <c r="AO86" s="27"/>
      <c r="AP86" s="27"/>
      <c r="AQ86" s="305" t="str">
        <f>IF(OR(AM86="",AN86="",AO86="",AP86=""),"",(ROUND(AM86*Gewichtung!$D$16,1)+ROUND(AN86*Gewichtung!$E$16,1)+ROUND(AO86*Gewichtung!$F$16,1)+ROUND(AP86*Gewichtung!$G$16,1)))</f>
        <v/>
      </c>
      <c r="AR86" s="301" t="str">
        <f>IF(AQ86="","",(VLOOKUP(ROUND(AQ86,0),Notenschlüssel!$A$4:$D$104,2,0)))</f>
        <v/>
      </c>
      <c r="AS86" s="4" t="str">
        <f t="shared" si="37"/>
        <v/>
      </c>
      <c r="AT86" s="14" t="str">
        <f t="shared" si="25"/>
        <v/>
      </c>
      <c r="AU86" s="98"/>
      <c r="AV86" s="28"/>
      <c r="AW86" s="29"/>
      <c r="AX86" s="263" t="str">
        <f t="shared" si="26"/>
        <v/>
      </c>
      <c r="AY86" s="263" t="str">
        <f t="shared" si="27"/>
        <v/>
      </c>
      <c r="AZ86" s="263" t="str">
        <f t="shared" si="28"/>
        <v/>
      </c>
      <c r="BA86" s="265" t="str">
        <f>IF(AK86="","",VLOOKUP(AK86,Notenschlüssel!$B$4:$D$104,3,0))</f>
        <v/>
      </c>
      <c r="BB86" s="265" t="str">
        <f>IF(AR86="","",VLOOKUP(AR86,Notenschlüssel!$B$4:$D$104,3,0))</f>
        <v/>
      </c>
    </row>
    <row r="87" spans="1:54">
      <c r="A87" s="348"/>
      <c r="B87" s="21"/>
      <c r="C87" s="21"/>
      <c r="D87" s="35"/>
      <c r="E87" s="21"/>
      <c r="F87" s="345"/>
      <c r="G87" s="21"/>
      <c r="H87" s="346"/>
      <c r="I87" s="48"/>
      <c r="J87" s="347"/>
      <c r="K87" s="325"/>
      <c r="L87" s="326"/>
      <c r="M87" s="185" t="str">
        <f t="shared" si="38"/>
        <v/>
      </c>
      <c r="N87" s="182" t="str">
        <f>IF(K87="","",(VLOOKUP((ROUNDDOWN(M87,0)),Notenschlüssel!$A$4:$D$104,2,0)))</f>
        <v/>
      </c>
      <c r="O87" s="183" t="str">
        <f t="shared" si="39"/>
        <v/>
      </c>
      <c r="P87" s="327"/>
      <c r="Q87" s="326"/>
      <c r="R87" s="185" t="str">
        <f t="shared" si="29"/>
        <v/>
      </c>
      <c r="S87" s="181" t="str">
        <f>IF(P87="","",(VLOOKUP((ROUNDDOWN(R87,0)),Notenschlüssel!$A$4:$D$104,2,0)))</f>
        <v/>
      </c>
      <c r="T87" s="183" t="str">
        <f t="shared" si="30"/>
        <v/>
      </c>
      <c r="U87" s="186" t="str">
        <f t="shared" si="31"/>
        <v/>
      </c>
      <c r="V87" s="180" t="str">
        <f>IF(U87="","",(VLOOKUP((ROUNDDOWN(U87,0)),Notenschlüssel!$A$4:$D$104,2,0)))</f>
        <v/>
      </c>
      <c r="W87" s="241" t="str">
        <f t="shared" si="32"/>
        <v/>
      </c>
      <c r="X87" s="325"/>
      <c r="Y87" s="326"/>
      <c r="Z87" s="185" t="str">
        <f t="shared" si="33"/>
        <v/>
      </c>
      <c r="AA87" s="191" t="str">
        <f>IF(X87="","",(VLOOKUP((ROUNDDOWN(Z87,0)),Notenschlüssel!$A$4:$D$104,2,0)))</f>
        <v/>
      </c>
      <c r="AB87" s="248" t="str">
        <f t="shared" si="34"/>
        <v/>
      </c>
      <c r="AC87" s="325"/>
      <c r="AD87" s="327"/>
      <c r="AE87" s="326"/>
      <c r="AF87" s="190" t="str">
        <f t="shared" si="35"/>
        <v/>
      </c>
      <c r="AG87" s="191" t="str">
        <f>IF(AF87="","",(VLOOKUP((ROUNDDOWN(AF87,0)),Notenschlüssel!$A$4:$D$104,2,0)))</f>
        <v/>
      </c>
      <c r="AH87" s="248" t="str">
        <f t="shared" si="36"/>
        <v/>
      </c>
      <c r="AI87" s="25"/>
      <c r="AJ87" s="304" t="str">
        <f t="shared" si="23"/>
        <v/>
      </c>
      <c r="AK87" s="303" t="str">
        <f>IF(AJ87="","",(VLOOKUP(ROUND(AJ87,0),Notenschlüssel!$A$4:$D$104,2,0)))</f>
        <v/>
      </c>
      <c r="AL87" s="3" t="str">
        <f t="shared" si="24"/>
        <v/>
      </c>
      <c r="AM87" s="27"/>
      <c r="AN87" s="27"/>
      <c r="AO87" s="27"/>
      <c r="AP87" s="27"/>
      <c r="AQ87" s="305" t="str">
        <f>IF(OR(AM87="",AN87="",AO87="",AP87=""),"",(ROUND(AM87*Gewichtung!$D$16,1)+ROUND(AN87*Gewichtung!$E$16,1)+ROUND(AO87*Gewichtung!$F$16,1)+ROUND(AP87*Gewichtung!$G$16,1)))</f>
        <v/>
      </c>
      <c r="AR87" s="301" t="str">
        <f>IF(AQ87="","",(VLOOKUP(ROUND(AQ87,0),Notenschlüssel!$A$4:$D$104,2,0)))</f>
        <v/>
      </c>
      <c r="AS87" s="4" t="str">
        <f t="shared" si="37"/>
        <v/>
      </c>
      <c r="AT87" s="14" t="str">
        <f t="shared" si="25"/>
        <v/>
      </c>
      <c r="AU87" s="98"/>
      <c r="AV87" s="28"/>
      <c r="AW87" s="29"/>
      <c r="AX87" s="263" t="str">
        <f t="shared" si="26"/>
        <v/>
      </c>
      <c r="AY87" s="263" t="str">
        <f t="shared" si="27"/>
        <v/>
      </c>
      <c r="AZ87" s="263" t="str">
        <f t="shared" si="28"/>
        <v/>
      </c>
      <c r="BA87" s="265" t="str">
        <f>IF(AK87="","",VLOOKUP(AK87,Notenschlüssel!$B$4:$D$104,3,0))</f>
        <v/>
      </c>
      <c r="BB87" s="265" t="str">
        <f>IF(AR87="","",VLOOKUP(AR87,Notenschlüssel!$B$4:$D$104,3,0))</f>
        <v/>
      </c>
    </row>
    <row r="88" spans="1:54">
      <c r="A88" s="348"/>
      <c r="B88" s="21"/>
      <c r="C88" s="173"/>
      <c r="D88" s="344"/>
      <c r="E88" s="21"/>
      <c r="F88" s="345"/>
      <c r="G88" s="21"/>
      <c r="H88" s="346"/>
      <c r="I88" s="48"/>
      <c r="J88" s="351"/>
      <c r="K88" s="325"/>
      <c r="L88" s="326"/>
      <c r="M88" s="185" t="str">
        <f t="shared" si="38"/>
        <v/>
      </c>
      <c r="N88" s="182" t="str">
        <f>IF(K88="","",(VLOOKUP((ROUNDDOWN(M88,0)),Notenschlüssel!$A$4:$D$104,2,0)))</f>
        <v/>
      </c>
      <c r="O88" s="183" t="str">
        <f t="shared" si="39"/>
        <v/>
      </c>
      <c r="P88" s="327"/>
      <c r="Q88" s="326"/>
      <c r="R88" s="185" t="str">
        <f t="shared" si="29"/>
        <v/>
      </c>
      <c r="S88" s="181" t="str">
        <f>IF(P88="","",(VLOOKUP((ROUNDDOWN(R88,0)),Notenschlüssel!$A$4:$D$104,2,0)))</f>
        <v/>
      </c>
      <c r="T88" s="183" t="str">
        <f t="shared" si="30"/>
        <v/>
      </c>
      <c r="U88" s="186" t="str">
        <f t="shared" si="31"/>
        <v/>
      </c>
      <c r="V88" s="180" t="str">
        <f>IF(U88="","",(VLOOKUP((ROUNDDOWN(U88,0)),Notenschlüssel!$A$4:$D$104,2,0)))</f>
        <v/>
      </c>
      <c r="W88" s="241" t="str">
        <f t="shared" si="32"/>
        <v/>
      </c>
      <c r="X88" s="325"/>
      <c r="Y88" s="326"/>
      <c r="Z88" s="185" t="str">
        <f t="shared" si="33"/>
        <v/>
      </c>
      <c r="AA88" s="191" t="str">
        <f>IF(X88="","",(VLOOKUP((ROUNDDOWN(Z88,0)),Notenschlüssel!$A$4:$D$104,2,0)))</f>
        <v/>
      </c>
      <c r="AB88" s="248" t="str">
        <f t="shared" si="34"/>
        <v/>
      </c>
      <c r="AC88" s="328"/>
      <c r="AD88" s="327"/>
      <c r="AE88" s="326"/>
      <c r="AF88" s="190" t="str">
        <f t="shared" si="35"/>
        <v/>
      </c>
      <c r="AG88" s="191" t="str">
        <f>IF(AF88="","",(VLOOKUP((ROUNDDOWN(AF88,0)),Notenschlüssel!$A$4:$D$104,2,0)))</f>
        <v/>
      </c>
      <c r="AH88" s="248" t="str">
        <f t="shared" si="36"/>
        <v/>
      </c>
      <c r="AI88" s="25"/>
      <c r="AJ88" s="304" t="str">
        <f>IF(OR(W88="",AB88=""),"",(ROUND(IF(AI88="x",(W88+AB88)*1.25,(W88+AB88+AH88)),1)))</f>
        <v/>
      </c>
      <c r="AK88" s="303" t="str">
        <f>IF(AJ88="","",(VLOOKUP(ROUND(AJ88,0),Notenschlüssel!$A$4:$D$104,2,0)))</f>
        <v/>
      </c>
      <c r="AL88" s="3" t="str">
        <f>IF(AJ88="","",(IF(AI88="x",(IF(OR(V88&gt;=5.5,AA88&gt;=5.5,AK88&gt;=4.5,ROUND(V88,0)&gt;=4.5,ROUND(AA88,0)&gt;=4.5),"D","")),IF(OR(V88&gt;=5.5,AA88&gt;=5.5,AG88&gt;=5.5,(ROUND(V88,0)+ROUND(AA88,0))=10,(ROUND(V88,0)+ROUND(AG88,0))=10,(ROUND(AA88,0)+ROUND(AG88,0))=10,AK88&gt;=4.5),"D"," "))))</f>
        <v/>
      </c>
      <c r="AM88" s="27"/>
      <c r="AN88" s="27"/>
      <c r="AO88" s="27"/>
      <c r="AP88" s="27"/>
      <c r="AQ88" s="305" t="str">
        <f>IF(OR(AM88="",AN88="",AO88="",AP88=""),"",(ROUND(AM88*Gewichtung!$D$16,1)+ROUND(AN88*Gewichtung!$E$16,1)+ROUND(AO88*Gewichtung!$F$16,1)+ROUND(AP88*Gewichtung!$G$16,1)))</f>
        <v/>
      </c>
      <c r="AR88" s="301" t="str">
        <f>IF(AQ88="","",(VLOOKUP(ROUND(AQ88,0),Notenschlüssel!$A$4:$D$104,2,0)))</f>
        <v/>
      </c>
      <c r="AS88" s="4" t="str">
        <f t="shared" si="37"/>
        <v/>
      </c>
      <c r="AT88" s="14" t="str">
        <f t="shared" si="25"/>
        <v/>
      </c>
      <c r="AU88" s="98"/>
      <c r="AV88" s="28"/>
      <c r="AW88" s="29"/>
      <c r="AX88" s="263" t="str">
        <f t="shared" si="26"/>
        <v/>
      </c>
      <c r="AY88" s="263" t="str">
        <f t="shared" si="27"/>
        <v/>
      </c>
      <c r="AZ88" s="263" t="str">
        <f t="shared" si="28"/>
        <v/>
      </c>
      <c r="BA88" s="265" t="str">
        <f>IF(AK88="","",VLOOKUP(AK88,Notenschlüssel!$B$4:$D$104,3,0))</f>
        <v/>
      </c>
      <c r="BB88" s="265" t="str">
        <f>IF(AR88="","",VLOOKUP(AR88,Notenschlüssel!$B$4:$D$104,3,0))</f>
        <v/>
      </c>
    </row>
    <row r="89" spans="1:54">
      <c r="A89" s="348"/>
      <c r="B89" s="21"/>
      <c r="C89" s="173"/>
      <c r="D89" s="344"/>
      <c r="E89" s="21"/>
      <c r="F89" s="345"/>
      <c r="G89" s="21"/>
      <c r="H89" s="346"/>
      <c r="I89" s="48"/>
      <c r="J89" s="347"/>
      <c r="K89" s="325"/>
      <c r="L89" s="326"/>
      <c r="M89" s="185" t="str">
        <f t="shared" si="38"/>
        <v/>
      </c>
      <c r="N89" s="182" t="str">
        <f>IF(K89="","",(VLOOKUP((ROUNDDOWN(M89,0)),Notenschlüssel!$A$4:$D$104,2,0)))</f>
        <v/>
      </c>
      <c r="O89" s="183" t="str">
        <f t="shared" si="39"/>
        <v/>
      </c>
      <c r="P89" s="327"/>
      <c r="Q89" s="326"/>
      <c r="R89" s="185" t="str">
        <f t="shared" si="29"/>
        <v/>
      </c>
      <c r="S89" s="181" t="str">
        <f>IF(P89="","",(VLOOKUP((ROUNDDOWN(R89,0)),Notenschlüssel!$A$4:$D$104,2,0)))</f>
        <v/>
      </c>
      <c r="T89" s="183" t="str">
        <f t="shared" si="30"/>
        <v/>
      </c>
      <c r="U89" s="186" t="str">
        <f t="shared" si="31"/>
        <v/>
      </c>
      <c r="V89" s="180" t="str">
        <f>IF(U89="","",(VLOOKUP((ROUNDDOWN(U89,0)),Notenschlüssel!$A$4:$D$104,2,0)))</f>
        <v/>
      </c>
      <c r="W89" s="241" t="str">
        <f t="shared" si="32"/>
        <v/>
      </c>
      <c r="X89" s="325"/>
      <c r="Y89" s="326"/>
      <c r="Z89" s="185" t="str">
        <f t="shared" si="33"/>
        <v/>
      </c>
      <c r="AA89" s="191" t="str">
        <f>IF(X89="","",(VLOOKUP((ROUNDDOWN(Z89,0)),Notenschlüssel!$A$4:$D$104,2,0)))</f>
        <v/>
      </c>
      <c r="AB89" s="248" t="str">
        <f t="shared" si="34"/>
        <v/>
      </c>
      <c r="AC89" s="328"/>
      <c r="AD89" s="327"/>
      <c r="AE89" s="326"/>
      <c r="AF89" s="190" t="str">
        <f t="shared" ref="AF89" si="40">IF(OR(AC89="",AD89=""),"",(IF(AE89&gt;0,((AC89+AD89)*2+AE89)/3,(AC89+AD89))))</f>
        <v/>
      </c>
      <c r="AG89" s="191" t="str">
        <f>IF(AF89="","",(VLOOKUP((ROUNDDOWN(AF89,0)),Notenschlüssel!$A$4:$D$104,2,0)))</f>
        <v/>
      </c>
      <c r="AH89" s="248" t="str">
        <f t="shared" ref="AH89" si="41">IF(AF89="","",(ROUND(AF89*0.2,1)))</f>
        <v/>
      </c>
      <c r="AI89" s="25"/>
      <c r="AJ89" s="304" t="str">
        <f t="shared" ref="AJ89:AJ102" si="42">IF(OR(W89="",AB89=""),"",(ROUND(IF(AI89="x",(W89+AB89)*1.25,(W89+AB89+AH89)),1)))</f>
        <v/>
      </c>
      <c r="AK89" s="303" t="str">
        <f>IF(AJ89="","",(VLOOKUP(ROUND(AJ89,0),Notenschlüssel!$A$4:$D$104,2,0)))</f>
        <v/>
      </c>
      <c r="AL89" s="3" t="str">
        <f t="shared" ref="AL89:AL102" si="43">IF(AJ89="","",(IF(AI89="x",(IF(OR(V89&gt;=5.5,AA89&gt;=5.5,AK89&gt;=4.5,ROUND(V89,0)&gt;=4.5,ROUND(AA89,0)&gt;=4.5),"D","")),IF(OR(V89&gt;=5.5,AA89&gt;=5.5,AG89&gt;=5.5,(ROUND(V89,0)+ROUND(AA89,0))=10,(ROUND(V89,0)+ROUND(AG89,0))=10,(ROUND(AA89,0)+ROUND(AG89,0))=10,AK89&gt;=4.5),"D"," "))))</f>
        <v/>
      </c>
      <c r="AM89" s="27"/>
      <c r="AN89" s="27"/>
      <c r="AO89" s="27"/>
      <c r="AP89" s="27"/>
      <c r="AQ89" s="305"/>
      <c r="AR89" s="301"/>
      <c r="AS89" s="4"/>
      <c r="AT89" s="14" t="str">
        <f t="shared" si="25"/>
        <v/>
      </c>
      <c r="AU89" s="98"/>
      <c r="AV89" s="28"/>
      <c r="AW89" s="29"/>
      <c r="AX89" s="263" t="str">
        <f t="shared" si="26"/>
        <v/>
      </c>
      <c r="AY89" s="263" t="str">
        <f t="shared" si="27"/>
        <v/>
      </c>
      <c r="AZ89" s="263" t="str">
        <f t="shared" si="28"/>
        <v/>
      </c>
      <c r="BA89" s="265" t="str">
        <f>IF(AK89="","",VLOOKUP(AK89,Notenschlüssel!$B$4:$D$104,3,0))</f>
        <v/>
      </c>
      <c r="BB89" s="265" t="str">
        <f>IF(AR89="","",VLOOKUP(AR89,Notenschlüssel!$B$4:$D$104,3,0))</f>
        <v/>
      </c>
    </row>
    <row r="90" spans="1:54">
      <c r="A90" s="348"/>
      <c r="B90" s="21"/>
      <c r="C90" s="173"/>
      <c r="D90" s="344"/>
      <c r="E90" s="21"/>
      <c r="F90" s="345"/>
      <c r="G90" s="21"/>
      <c r="H90" s="346"/>
      <c r="I90" s="48"/>
      <c r="J90" s="347"/>
      <c r="K90" s="325"/>
      <c r="L90" s="326"/>
      <c r="M90" s="185" t="str">
        <f t="shared" si="38"/>
        <v/>
      </c>
      <c r="N90" s="182" t="str">
        <f>IF(K90="","",(VLOOKUP((ROUNDDOWN(M90,0)),Notenschlüssel!$A$4:$D$104,2,0)))</f>
        <v/>
      </c>
      <c r="O90" s="183" t="str">
        <f t="shared" si="39"/>
        <v/>
      </c>
      <c r="P90" s="327"/>
      <c r="Q90" s="326"/>
      <c r="R90" s="185" t="str">
        <f t="shared" si="29"/>
        <v/>
      </c>
      <c r="S90" s="181" t="str">
        <f>IF(P90="","",(VLOOKUP((ROUNDDOWN(R90,0)),Notenschlüssel!$A$4:$D$104,2,0)))</f>
        <v/>
      </c>
      <c r="T90" s="183" t="str">
        <f t="shared" si="30"/>
        <v/>
      </c>
      <c r="U90" s="186" t="str">
        <f t="shared" si="31"/>
        <v/>
      </c>
      <c r="V90" s="180" t="str">
        <f>IF(U90="","",(VLOOKUP((ROUNDDOWN(U90,0)),Notenschlüssel!$A$4:$D$104,2,0)))</f>
        <v/>
      </c>
      <c r="W90" s="241" t="str">
        <f t="shared" si="32"/>
        <v/>
      </c>
      <c r="X90" s="325"/>
      <c r="Y90" s="326"/>
      <c r="Z90" s="185" t="str">
        <f t="shared" si="33"/>
        <v/>
      </c>
      <c r="AA90" s="191" t="str">
        <f>IF(X90="","",(VLOOKUP((ROUNDDOWN(Z90,0)),Notenschlüssel!$A$4:$D$104,2,0)))</f>
        <v/>
      </c>
      <c r="AB90" s="248" t="str">
        <f t="shared" si="34"/>
        <v/>
      </c>
      <c r="AC90" s="325"/>
      <c r="AD90" s="327"/>
      <c r="AE90" s="326"/>
      <c r="AF90" s="190" t="str">
        <f t="shared" si="35"/>
        <v/>
      </c>
      <c r="AG90" s="191" t="str">
        <f>IF(AF90="","",(VLOOKUP((ROUNDDOWN(AF90,0)),Notenschlüssel!$A$4:$D$104,2,0)))</f>
        <v/>
      </c>
      <c r="AH90" s="248" t="str">
        <f t="shared" si="36"/>
        <v/>
      </c>
      <c r="AI90" s="25"/>
      <c r="AJ90" s="304" t="str">
        <f t="shared" si="42"/>
        <v/>
      </c>
      <c r="AK90" s="303" t="str">
        <f>IF(AJ90="","",(VLOOKUP(ROUND(AJ90,0),Notenschlüssel!$A$4:$D$104,2,0)))</f>
        <v/>
      </c>
      <c r="AL90" s="3" t="str">
        <f t="shared" si="43"/>
        <v/>
      </c>
      <c r="AM90" s="27"/>
      <c r="AN90" s="27"/>
      <c r="AO90" s="27"/>
      <c r="AP90" s="27"/>
      <c r="AQ90" s="305" t="str">
        <f>IF(OR(AM90="",AN90="",AO90="",AP90=""),"",(ROUND(AM90*Gewichtung!$D$16,1)+ROUND(AN90*Gewichtung!$E$16,1)+ROUND(AO90*Gewichtung!$F$16,1)+ROUND(AP90*Gewichtung!$G$16,1)))</f>
        <v/>
      </c>
      <c r="AR90" s="301" t="str">
        <f>IF(AQ90="","",(VLOOKUP(ROUND(AQ90,0),Notenschlüssel!$A$4:$D$104,2,0)))</f>
        <v/>
      </c>
      <c r="AS90" s="4" t="str">
        <f t="shared" si="37"/>
        <v/>
      </c>
      <c r="AT90" s="14" t="str">
        <f t="shared" si="25"/>
        <v/>
      </c>
      <c r="AU90" s="98"/>
      <c r="AV90" s="28"/>
      <c r="AW90" s="29"/>
      <c r="AX90" s="263" t="str">
        <f t="shared" si="26"/>
        <v/>
      </c>
      <c r="AY90" s="263" t="str">
        <f t="shared" si="27"/>
        <v/>
      </c>
      <c r="AZ90" s="263" t="str">
        <f t="shared" si="28"/>
        <v/>
      </c>
      <c r="BA90" s="265" t="str">
        <f>IF(AK90="","",VLOOKUP(AK90,Notenschlüssel!$B$4:$D$104,3,0))</f>
        <v/>
      </c>
      <c r="BB90" s="265" t="str">
        <f>IF(AR90="","",VLOOKUP(AR90,Notenschlüssel!$B$4:$D$104,3,0))</f>
        <v/>
      </c>
    </row>
    <row r="91" spans="1:54">
      <c r="A91" s="348"/>
      <c r="B91" s="21"/>
      <c r="C91" s="21"/>
      <c r="D91" s="344"/>
      <c r="E91" s="21"/>
      <c r="F91" s="345"/>
      <c r="G91" s="21"/>
      <c r="H91" s="346"/>
      <c r="I91" s="48"/>
      <c r="J91" s="351"/>
      <c r="K91" s="325"/>
      <c r="L91" s="326"/>
      <c r="M91" s="185" t="str">
        <f t="shared" si="38"/>
        <v/>
      </c>
      <c r="N91" s="182" t="str">
        <f>IF(K91="","",(VLOOKUP((ROUNDDOWN(M91,0)),Notenschlüssel!$A$4:$D$104,2,0)))</f>
        <v/>
      </c>
      <c r="O91" s="183" t="str">
        <f t="shared" si="39"/>
        <v/>
      </c>
      <c r="P91" s="327"/>
      <c r="Q91" s="326"/>
      <c r="R91" s="185" t="str">
        <f t="shared" si="29"/>
        <v/>
      </c>
      <c r="S91" s="181" t="str">
        <f>IF(P91="","",(VLOOKUP((ROUNDDOWN(R91,0)),Notenschlüssel!$A$4:$D$104,2,0)))</f>
        <v/>
      </c>
      <c r="T91" s="183" t="str">
        <f t="shared" si="30"/>
        <v/>
      </c>
      <c r="U91" s="186" t="str">
        <f t="shared" si="31"/>
        <v/>
      </c>
      <c r="V91" s="180" t="str">
        <f>IF(U91="","",(VLOOKUP((ROUNDDOWN(U91,0)),Notenschlüssel!$A$4:$D$104,2,0)))</f>
        <v/>
      </c>
      <c r="W91" s="241" t="str">
        <f t="shared" si="32"/>
        <v/>
      </c>
      <c r="X91" s="325"/>
      <c r="Y91" s="326"/>
      <c r="Z91" s="185" t="str">
        <f t="shared" si="33"/>
        <v/>
      </c>
      <c r="AA91" s="191" t="str">
        <f>IF(X91="","",(VLOOKUP((ROUNDDOWN(Z91,0)),Notenschlüssel!$A$4:$D$104,2,0)))</f>
        <v/>
      </c>
      <c r="AB91" s="248" t="str">
        <f t="shared" si="34"/>
        <v/>
      </c>
      <c r="AC91" s="325"/>
      <c r="AD91" s="327"/>
      <c r="AE91" s="326"/>
      <c r="AF91" s="190" t="str">
        <f t="shared" si="35"/>
        <v/>
      </c>
      <c r="AG91" s="191" t="str">
        <f>IF(AF91="","",(VLOOKUP((ROUNDDOWN(AF91,0)),Notenschlüssel!$A$4:$D$104,2,0)))</f>
        <v/>
      </c>
      <c r="AH91" s="248" t="str">
        <f t="shared" si="36"/>
        <v/>
      </c>
      <c r="AI91" s="25"/>
      <c r="AJ91" s="304" t="str">
        <f t="shared" si="42"/>
        <v/>
      </c>
      <c r="AK91" s="303" t="str">
        <f>IF(AJ91="","",(VLOOKUP(ROUND(AJ91,0),Notenschlüssel!$A$4:$D$104,2,0)))</f>
        <v/>
      </c>
      <c r="AL91" s="3" t="str">
        <f t="shared" si="43"/>
        <v/>
      </c>
      <c r="AM91" s="27"/>
      <c r="AN91" s="27"/>
      <c r="AO91" s="27"/>
      <c r="AP91" s="27"/>
      <c r="AQ91" s="305" t="str">
        <f>IF(OR(AM91="",AN91="",AO91="",AP91=""),"",(ROUND(AM91*Gewichtung!$D$16,1)+ROUND(AN91*Gewichtung!$E$16,1)+ROUND(AO91*Gewichtung!$F$16,1)+ROUND(AP91*Gewichtung!$G$16,1)))</f>
        <v/>
      </c>
      <c r="AR91" s="301" t="str">
        <f>IF(AQ91="","",(VLOOKUP(ROUND(AQ91,0),Notenschlüssel!$A$4:$D$104,2,0)))</f>
        <v/>
      </c>
      <c r="AS91" s="4" t="str">
        <f t="shared" si="37"/>
        <v/>
      </c>
      <c r="AT91" s="14" t="str">
        <f t="shared" si="25"/>
        <v/>
      </c>
      <c r="AU91" s="98"/>
      <c r="AV91" s="28"/>
      <c r="AW91" s="29"/>
      <c r="AX91" s="263" t="str">
        <f t="shared" si="26"/>
        <v/>
      </c>
      <c r="AY91" s="263" t="str">
        <f t="shared" si="27"/>
        <v/>
      </c>
      <c r="AZ91" s="263" t="str">
        <f t="shared" si="28"/>
        <v/>
      </c>
      <c r="BA91" s="265" t="str">
        <f>IF(AK91="","",VLOOKUP(AK91,Notenschlüssel!$B$4:$D$104,3,0))</f>
        <v/>
      </c>
      <c r="BB91" s="265" t="str">
        <f>IF(AR91="","",VLOOKUP(AR91,Notenschlüssel!$B$4:$D$104,3,0))</f>
        <v/>
      </c>
    </row>
    <row r="92" spans="1:54">
      <c r="A92" s="348"/>
      <c r="B92" s="21"/>
      <c r="C92" s="21"/>
      <c r="D92" s="35"/>
      <c r="E92" s="21"/>
      <c r="F92" s="345"/>
      <c r="G92" s="21"/>
      <c r="H92" s="346"/>
      <c r="I92" s="48"/>
      <c r="J92" s="351"/>
      <c r="K92" s="34"/>
      <c r="L92" s="23"/>
      <c r="M92" s="185" t="str">
        <f t="shared" si="38"/>
        <v/>
      </c>
      <c r="N92" s="182" t="str">
        <f>IF(K92="","",(VLOOKUP((ROUNDDOWN(M92,0)),Notenschlüssel!$A$4:$D$104,2,0)))</f>
        <v/>
      </c>
      <c r="O92" s="183" t="str">
        <f t="shared" si="39"/>
        <v/>
      </c>
      <c r="P92" s="27"/>
      <c r="Q92" s="23"/>
      <c r="R92" s="185" t="str">
        <f t="shared" si="29"/>
        <v/>
      </c>
      <c r="S92" s="181" t="str">
        <f>IF(P92="","",(VLOOKUP((ROUNDDOWN(R92,0)),Notenschlüssel!$A$4:$D$104,2,0)))</f>
        <v/>
      </c>
      <c r="T92" s="183" t="str">
        <f t="shared" si="30"/>
        <v/>
      </c>
      <c r="U92" s="186" t="str">
        <f t="shared" si="31"/>
        <v/>
      </c>
      <c r="V92" s="180" t="str">
        <f>IF(U92="","",(VLOOKUP((ROUNDDOWN(U92,0)),Notenschlüssel!$A$4:$D$104,2,0)))</f>
        <v/>
      </c>
      <c r="W92" s="241" t="str">
        <f t="shared" si="32"/>
        <v/>
      </c>
      <c r="X92" s="247"/>
      <c r="Y92" s="23"/>
      <c r="Z92" s="185" t="str">
        <f t="shared" si="33"/>
        <v/>
      </c>
      <c r="AA92" s="191" t="str">
        <f>IF(X92="","",(VLOOKUP((ROUNDDOWN(Z92,0)),Notenschlüssel!$A$4:$D$104,2,0)))</f>
        <v/>
      </c>
      <c r="AB92" s="248" t="str">
        <f t="shared" si="34"/>
        <v/>
      </c>
      <c r="AC92" s="247"/>
      <c r="AD92" s="27"/>
      <c r="AE92" s="23"/>
      <c r="AF92" s="190" t="str">
        <f t="shared" si="35"/>
        <v/>
      </c>
      <c r="AG92" s="191" t="str">
        <f>IF(AF92="","",(VLOOKUP((ROUNDDOWN(AF92,0)),Notenschlüssel!$A$4:$D$104,2,0)))</f>
        <v/>
      </c>
      <c r="AH92" s="248" t="str">
        <f t="shared" si="36"/>
        <v/>
      </c>
      <c r="AI92" s="25"/>
      <c r="AJ92" s="304" t="str">
        <f t="shared" si="42"/>
        <v/>
      </c>
      <c r="AK92" s="303" t="str">
        <f>IF(AJ92="","",(VLOOKUP(ROUND(AJ92,0),Notenschlüssel!$A$4:$D$104,2,0)))</f>
        <v/>
      </c>
      <c r="AL92" s="3" t="str">
        <f t="shared" si="43"/>
        <v/>
      </c>
      <c r="AM92" s="27"/>
      <c r="AN92" s="27"/>
      <c r="AO92" s="27"/>
      <c r="AP92" s="27"/>
      <c r="AQ92" s="305" t="str">
        <f>IF(OR(AM92="",AN92="",AO92="",AP92=""),"",(ROUND(AM92*Gewichtung!$D$16,1)+ROUND(AN92*Gewichtung!$E$16,1)+ROUND(AO92*Gewichtung!$F$16,1)+ROUND(AP92*Gewichtung!$G$16,1)))</f>
        <v/>
      </c>
      <c r="AR92" s="301" t="str">
        <f>IF(AQ92="","",(VLOOKUP(ROUND(AQ92,0),Notenschlüssel!$A$4:$D$104,2,0)))</f>
        <v/>
      </c>
      <c r="AS92" s="4" t="str">
        <f t="shared" si="37"/>
        <v/>
      </c>
      <c r="AT92" s="14" t="str">
        <f t="shared" si="25"/>
        <v/>
      </c>
      <c r="AU92" s="98"/>
      <c r="AV92" s="28"/>
      <c r="AW92" s="29"/>
      <c r="AX92" s="263" t="str">
        <f t="shared" si="26"/>
        <v/>
      </c>
      <c r="AY92" s="263" t="str">
        <f t="shared" si="27"/>
        <v/>
      </c>
      <c r="AZ92" s="263" t="str">
        <f t="shared" si="28"/>
        <v/>
      </c>
      <c r="BA92" s="265" t="str">
        <f>IF(AK92="","",VLOOKUP(AK92,Notenschlüssel!$B$4:$D$104,3,0))</f>
        <v/>
      </c>
      <c r="BB92" s="265" t="str">
        <f>IF(AR92="","",VLOOKUP(AR92,Notenschlüssel!$B$4:$D$104,3,0))</f>
        <v/>
      </c>
    </row>
    <row r="93" spans="1:54">
      <c r="A93" s="348"/>
      <c r="B93" s="21"/>
      <c r="C93" s="21"/>
      <c r="D93" s="35"/>
      <c r="E93" s="21"/>
      <c r="F93" s="345"/>
      <c r="G93" s="21"/>
      <c r="H93" s="346"/>
      <c r="I93" s="48"/>
      <c r="J93" s="351"/>
      <c r="K93" s="34"/>
      <c r="L93" s="23"/>
      <c r="M93" s="185" t="str">
        <f t="shared" si="38"/>
        <v/>
      </c>
      <c r="N93" s="182" t="str">
        <f>IF(K93="","",(VLOOKUP((ROUNDDOWN(M93,0)),Notenschlüssel!$A$4:$D$104,2,0)))</f>
        <v/>
      </c>
      <c r="O93" s="183" t="str">
        <f t="shared" si="39"/>
        <v/>
      </c>
      <c r="P93" s="27"/>
      <c r="Q93" s="23"/>
      <c r="R93" s="185" t="str">
        <f t="shared" si="29"/>
        <v/>
      </c>
      <c r="S93" s="181" t="str">
        <f>IF(P93="","",(VLOOKUP((ROUNDDOWN(R93,0)),Notenschlüssel!$A$4:$D$104,2,0)))</f>
        <v/>
      </c>
      <c r="T93" s="183" t="str">
        <f t="shared" si="30"/>
        <v/>
      </c>
      <c r="U93" s="186" t="str">
        <f t="shared" si="31"/>
        <v/>
      </c>
      <c r="V93" s="180" t="str">
        <f>IF(U93="","",(VLOOKUP((ROUNDDOWN(U93,0)),Notenschlüssel!$A$4:$D$104,2,0)))</f>
        <v/>
      </c>
      <c r="W93" s="241" t="str">
        <f t="shared" si="32"/>
        <v/>
      </c>
      <c r="X93" s="247"/>
      <c r="Y93" s="23"/>
      <c r="Z93" s="185" t="str">
        <f t="shared" si="33"/>
        <v/>
      </c>
      <c r="AA93" s="191" t="str">
        <f>IF(X93="","",(VLOOKUP((ROUNDDOWN(Z93,0)),Notenschlüssel!$A$4:$D$104,2,0)))</f>
        <v/>
      </c>
      <c r="AB93" s="248" t="str">
        <f t="shared" si="34"/>
        <v/>
      </c>
      <c r="AC93" s="247"/>
      <c r="AD93" s="27"/>
      <c r="AE93" s="23"/>
      <c r="AF93" s="190" t="str">
        <f t="shared" si="35"/>
        <v/>
      </c>
      <c r="AG93" s="191" t="str">
        <f>IF(AF93="","",(VLOOKUP((ROUNDDOWN(AF93,0)),Notenschlüssel!$A$4:$D$104,2,0)))</f>
        <v/>
      </c>
      <c r="AH93" s="248" t="str">
        <f t="shared" si="36"/>
        <v/>
      </c>
      <c r="AI93" s="25"/>
      <c r="AJ93" s="304" t="str">
        <f t="shared" si="42"/>
        <v/>
      </c>
      <c r="AK93" s="303" t="str">
        <f>IF(AJ93="","",(VLOOKUP(ROUND(AJ93,0),Notenschlüssel!$A$4:$D$104,2,0)))</f>
        <v/>
      </c>
      <c r="AL93" s="3" t="str">
        <f t="shared" si="43"/>
        <v/>
      </c>
      <c r="AM93" s="27"/>
      <c r="AN93" s="27"/>
      <c r="AO93" s="27"/>
      <c r="AP93" s="27"/>
      <c r="AQ93" s="305" t="str">
        <f>IF(OR(AM93="",AN93="",AO93="",AP93=""),"",(ROUND(AM93*Gewichtung!$D$16,1)+ROUND(AN93*Gewichtung!$E$16,1)+ROUND(AO93*Gewichtung!$F$16,1)+ROUND(AP93*Gewichtung!$G$16,1)))</f>
        <v/>
      </c>
      <c r="AR93" s="301" t="str">
        <f>IF(AQ93="","",(VLOOKUP(ROUND(AQ93,0),Notenschlüssel!$A$4:$D$104,2,0)))</f>
        <v/>
      </c>
      <c r="AS93" s="4" t="str">
        <f t="shared" si="37"/>
        <v/>
      </c>
      <c r="AT93" s="14" t="str">
        <f t="shared" si="25"/>
        <v/>
      </c>
      <c r="AU93" s="98"/>
      <c r="AV93" s="28"/>
      <c r="AW93" s="29"/>
      <c r="AX93" s="263" t="str">
        <f t="shared" si="26"/>
        <v/>
      </c>
      <c r="AY93" s="263" t="str">
        <f t="shared" si="27"/>
        <v/>
      </c>
      <c r="AZ93" s="263" t="str">
        <f t="shared" si="28"/>
        <v/>
      </c>
      <c r="BA93" s="265" t="str">
        <f>IF(AK93="","",VLOOKUP(AK93,Notenschlüssel!$B$4:$D$104,3,0))</f>
        <v/>
      </c>
      <c r="BB93" s="265" t="str">
        <f>IF(AR93="","",VLOOKUP(AR93,Notenschlüssel!$B$4:$D$104,3,0))</f>
        <v/>
      </c>
    </row>
    <row r="94" spans="1:54">
      <c r="A94" s="348"/>
      <c r="B94" s="21"/>
      <c r="C94" s="21"/>
      <c r="D94" s="35"/>
      <c r="E94" s="21"/>
      <c r="F94" s="345"/>
      <c r="G94" s="21"/>
      <c r="H94" s="346"/>
      <c r="I94" s="48"/>
      <c r="J94" s="351"/>
      <c r="K94" s="34"/>
      <c r="L94" s="23"/>
      <c r="M94" s="185" t="str">
        <f t="shared" si="38"/>
        <v/>
      </c>
      <c r="N94" s="182" t="str">
        <f>IF(K94="","",(VLOOKUP((ROUNDDOWN(M94,0)),Notenschlüssel!$A$4:$D$104,2,0)))</f>
        <v/>
      </c>
      <c r="O94" s="183" t="str">
        <f t="shared" si="39"/>
        <v/>
      </c>
      <c r="P94" s="27"/>
      <c r="Q94" s="23"/>
      <c r="R94" s="185" t="str">
        <f t="shared" si="29"/>
        <v/>
      </c>
      <c r="S94" s="181" t="str">
        <f>IF(P94="","",(VLOOKUP((ROUNDDOWN(R94,0)),Notenschlüssel!$A$4:$D$104,2,0)))</f>
        <v/>
      </c>
      <c r="T94" s="183" t="str">
        <f t="shared" si="30"/>
        <v/>
      </c>
      <c r="U94" s="186" t="str">
        <f t="shared" si="31"/>
        <v/>
      </c>
      <c r="V94" s="180" t="str">
        <f>IF(U94="","",(VLOOKUP((ROUNDDOWN(U94,0)),Notenschlüssel!$A$4:$D$104,2,0)))</f>
        <v/>
      </c>
      <c r="W94" s="241" t="str">
        <f t="shared" si="32"/>
        <v/>
      </c>
      <c r="X94" s="247"/>
      <c r="Y94" s="23"/>
      <c r="Z94" s="185" t="str">
        <f t="shared" si="33"/>
        <v/>
      </c>
      <c r="AA94" s="191" t="str">
        <f>IF(X94="","",(VLOOKUP((ROUNDDOWN(Z94,0)),Notenschlüssel!$A$4:$D$104,2,0)))</f>
        <v/>
      </c>
      <c r="AB94" s="248" t="str">
        <f t="shared" si="34"/>
        <v/>
      </c>
      <c r="AC94" s="247"/>
      <c r="AD94" s="27"/>
      <c r="AE94" s="23"/>
      <c r="AF94" s="190" t="str">
        <f t="shared" si="35"/>
        <v/>
      </c>
      <c r="AG94" s="191" t="str">
        <f>IF(AF94="","",(VLOOKUP((ROUNDDOWN(AF94,0)),Notenschlüssel!$A$4:$D$104,2,0)))</f>
        <v/>
      </c>
      <c r="AH94" s="248" t="str">
        <f t="shared" si="36"/>
        <v/>
      </c>
      <c r="AI94" s="25"/>
      <c r="AJ94" s="304" t="str">
        <f t="shared" si="42"/>
        <v/>
      </c>
      <c r="AK94" s="303" t="str">
        <f>IF(AJ94="","",(VLOOKUP(ROUND(AJ94,0),Notenschlüssel!$A$4:$D$104,2,0)))</f>
        <v/>
      </c>
      <c r="AL94" s="3" t="str">
        <f t="shared" si="43"/>
        <v/>
      </c>
      <c r="AM94" s="27"/>
      <c r="AN94" s="27"/>
      <c r="AO94" s="27"/>
      <c r="AP94" s="27"/>
      <c r="AQ94" s="305" t="str">
        <f>IF(OR(AM94="",AN94="",AO94="",AP94=""),"",(ROUND(AM94*Gewichtung!$D$16,1)+ROUND(AN94*Gewichtung!$E$16,1)+ROUND(AO94*Gewichtung!$F$16,1)+ROUND(AP94*Gewichtung!$G$16,1)))</f>
        <v/>
      </c>
      <c r="AR94" s="301" t="str">
        <f>IF(AQ94="","",(VLOOKUP(ROUND(AQ94,0),Notenschlüssel!$A$4:$D$104,2,0)))</f>
        <v/>
      </c>
      <c r="AS94" s="4" t="str">
        <f t="shared" si="37"/>
        <v/>
      </c>
      <c r="AT94" s="14" t="str">
        <f t="shared" si="25"/>
        <v/>
      </c>
      <c r="AU94" s="98"/>
      <c r="AV94" s="28"/>
      <c r="AW94" s="29"/>
      <c r="AX94" s="263" t="str">
        <f t="shared" si="26"/>
        <v/>
      </c>
      <c r="AY94" s="263" t="str">
        <f t="shared" si="27"/>
        <v/>
      </c>
      <c r="AZ94" s="263" t="str">
        <f t="shared" si="28"/>
        <v/>
      </c>
      <c r="BA94" s="265" t="str">
        <f>IF(AK94="","",VLOOKUP(AK94,Notenschlüssel!$B$4:$D$104,3,0))</f>
        <v/>
      </c>
      <c r="BB94" s="265" t="str">
        <f>IF(AR94="","",VLOOKUP(AR94,Notenschlüssel!$B$4:$D$104,3,0))</f>
        <v/>
      </c>
    </row>
    <row r="95" spans="1:54">
      <c r="A95" s="348"/>
      <c r="B95" s="21"/>
      <c r="C95" s="21"/>
      <c r="D95" s="35"/>
      <c r="E95" s="21"/>
      <c r="F95" s="345"/>
      <c r="G95" s="21"/>
      <c r="H95" s="346"/>
      <c r="I95" s="48"/>
      <c r="J95" s="351"/>
      <c r="K95" s="34"/>
      <c r="L95" s="23"/>
      <c r="M95" s="185" t="str">
        <f t="shared" si="38"/>
        <v/>
      </c>
      <c r="N95" s="182" t="str">
        <f>IF(K95="","",(VLOOKUP((ROUNDDOWN(M95,0)),Notenschlüssel!$A$4:$D$104,2,0)))</f>
        <v/>
      </c>
      <c r="O95" s="183" t="str">
        <f t="shared" si="39"/>
        <v/>
      </c>
      <c r="P95" s="27"/>
      <c r="Q95" s="23"/>
      <c r="R95" s="185" t="str">
        <f t="shared" si="29"/>
        <v/>
      </c>
      <c r="S95" s="181" t="str">
        <f>IF(P95="","",(VLOOKUP((ROUNDDOWN(R95,0)),Notenschlüssel!$A$4:$D$104,2,0)))</f>
        <v/>
      </c>
      <c r="T95" s="183" t="str">
        <f t="shared" si="30"/>
        <v/>
      </c>
      <c r="U95" s="186" t="str">
        <f t="shared" si="31"/>
        <v/>
      </c>
      <c r="V95" s="180" t="str">
        <f>IF(U95="","",(VLOOKUP((ROUNDDOWN(U95,0)),Notenschlüssel!$A$4:$D$104,2,0)))</f>
        <v/>
      </c>
      <c r="W95" s="241" t="str">
        <f t="shared" si="32"/>
        <v/>
      </c>
      <c r="X95" s="247"/>
      <c r="Y95" s="23"/>
      <c r="Z95" s="185" t="str">
        <f t="shared" si="33"/>
        <v/>
      </c>
      <c r="AA95" s="191" t="str">
        <f>IF(X95="","",(VLOOKUP((ROUNDDOWN(Z95,0)),Notenschlüssel!$A$4:$D$104,2,0)))</f>
        <v/>
      </c>
      <c r="AB95" s="248" t="str">
        <f t="shared" si="34"/>
        <v/>
      </c>
      <c r="AC95" s="247"/>
      <c r="AD95" s="27"/>
      <c r="AE95" s="23"/>
      <c r="AF95" s="190" t="str">
        <f t="shared" si="35"/>
        <v/>
      </c>
      <c r="AG95" s="191" t="str">
        <f>IF(AF95="","",(VLOOKUP((ROUNDDOWN(AF95,0)),Notenschlüssel!$A$4:$D$104,2,0)))</f>
        <v/>
      </c>
      <c r="AH95" s="248" t="str">
        <f t="shared" si="36"/>
        <v/>
      </c>
      <c r="AI95" s="25"/>
      <c r="AJ95" s="304" t="str">
        <f t="shared" si="42"/>
        <v/>
      </c>
      <c r="AK95" s="303" t="str">
        <f>IF(AJ95="","",(VLOOKUP(ROUND(AJ95,0),Notenschlüssel!$A$4:$D$104,2,0)))</f>
        <v/>
      </c>
      <c r="AL95" s="3" t="str">
        <f t="shared" si="43"/>
        <v/>
      </c>
      <c r="AM95" s="27"/>
      <c r="AN95" s="27"/>
      <c r="AO95" s="27"/>
      <c r="AP95" s="27"/>
      <c r="AQ95" s="305" t="str">
        <f>IF(OR(AM95="",AN95="",AO95="",AP95=""),"",(ROUND(AM95*Gewichtung!$D$16,1)+ROUND(AN95*Gewichtung!$E$16,1)+ROUND(AO95*Gewichtung!$F$16,1)+ROUND(AP95*Gewichtung!$G$16,1)))</f>
        <v/>
      </c>
      <c r="AR95" s="301" t="str">
        <f>IF(AQ95="","",(VLOOKUP(ROUND(AQ95,0),Notenschlüssel!$A$4:$D$104,2,0)))</f>
        <v/>
      </c>
      <c r="AS95" s="4" t="str">
        <f t="shared" si="37"/>
        <v/>
      </c>
      <c r="AT95" s="14" t="str">
        <f t="shared" si="25"/>
        <v/>
      </c>
      <c r="AU95" s="98"/>
      <c r="AV95" s="28"/>
      <c r="AW95" s="29"/>
      <c r="AX95" s="263" t="str">
        <f t="shared" si="26"/>
        <v/>
      </c>
      <c r="AY95" s="263" t="str">
        <f t="shared" si="27"/>
        <v/>
      </c>
      <c r="AZ95" s="263" t="str">
        <f t="shared" si="28"/>
        <v/>
      </c>
      <c r="BA95" s="265" t="str">
        <f>IF(AK95="","",VLOOKUP(AK95,Notenschlüssel!$B$4:$D$104,3,0))</f>
        <v/>
      </c>
      <c r="BB95" s="265" t="str">
        <f>IF(AR95="","",VLOOKUP(AR95,Notenschlüssel!$B$4:$D$104,3,0))</f>
        <v/>
      </c>
    </row>
    <row r="96" spans="1:54">
      <c r="A96" s="1"/>
      <c r="B96" s="21"/>
      <c r="C96" s="19"/>
      <c r="D96" s="35"/>
      <c r="E96" s="19"/>
      <c r="F96" s="119"/>
      <c r="G96" s="19"/>
      <c r="H96" s="20"/>
      <c r="I96" s="48"/>
      <c r="J96" s="36"/>
      <c r="K96" s="34"/>
      <c r="L96" s="23"/>
      <c r="M96" s="185" t="str">
        <f t="shared" si="38"/>
        <v/>
      </c>
      <c r="N96" s="182" t="str">
        <f>IF(K96="","",(VLOOKUP((ROUNDDOWN(M96,0)),Notenschlüssel!$A$4:$D$104,2,0)))</f>
        <v/>
      </c>
      <c r="O96" s="183" t="str">
        <f t="shared" si="39"/>
        <v/>
      </c>
      <c r="P96" s="27"/>
      <c r="Q96" s="23"/>
      <c r="R96" s="185" t="str">
        <f t="shared" si="29"/>
        <v/>
      </c>
      <c r="S96" s="181" t="str">
        <f>IF(P96="","",(VLOOKUP((ROUNDDOWN(R96,0)),Notenschlüssel!$A$4:$D$104,2,0)))</f>
        <v/>
      </c>
      <c r="T96" s="183" t="str">
        <f t="shared" si="30"/>
        <v/>
      </c>
      <c r="U96" s="186" t="str">
        <f t="shared" si="31"/>
        <v/>
      </c>
      <c r="V96" s="180" t="str">
        <f>IF(U96="","",(VLOOKUP((ROUNDDOWN(U96,0)),Notenschlüssel!$A$4:$D$104,2,0)))</f>
        <v/>
      </c>
      <c r="W96" s="241" t="str">
        <f t="shared" si="32"/>
        <v/>
      </c>
      <c r="X96" s="247"/>
      <c r="Y96" s="23"/>
      <c r="Z96" s="185" t="str">
        <f t="shared" si="33"/>
        <v/>
      </c>
      <c r="AA96" s="191" t="str">
        <f>IF(X96="","",(VLOOKUP((ROUNDDOWN(Z96,0)),Notenschlüssel!$A$4:$D$104,2,0)))</f>
        <v/>
      </c>
      <c r="AB96" s="248" t="str">
        <f t="shared" si="34"/>
        <v/>
      </c>
      <c r="AC96" s="247"/>
      <c r="AD96" s="27"/>
      <c r="AE96" s="23"/>
      <c r="AF96" s="190" t="str">
        <f t="shared" si="35"/>
        <v/>
      </c>
      <c r="AG96" s="191" t="str">
        <f>IF(AF96="","",(VLOOKUP((ROUNDDOWN(AF96,0)),Notenschlüssel!$A$4:$D$104,2,0)))</f>
        <v/>
      </c>
      <c r="AH96" s="248" t="str">
        <f t="shared" si="36"/>
        <v/>
      </c>
      <c r="AI96" s="25"/>
      <c r="AJ96" s="304" t="str">
        <f t="shared" si="42"/>
        <v/>
      </c>
      <c r="AK96" s="303" t="str">
        <f>IF(AJ96="","",(VLOOKUP(ROUND(AJ96,0),Notenschlüssel!$A$4:$D$104,2,0)))</f>
        <v/>
      </c>
      <c r="AL96" s="3" t="str">
        <f t="shared" si="43"/>
        <v/>
      </c>
      <c r="AM96" s="27"/>
      <c r="AN96" s="27"/>
      <c r="AO96" s="27"/>
      <c r="AP96" s="27"/>
      <c r="AQ96" s="305" t="str">
        <f>IF(OR(AM96="",AN96="",AO96="",AP96=""),"",(ROUND(AM96*Gewichtung!$D$16,1)+ROUND(AN96*Gewichtung!$E$16,1)+ROUND(AO96*Gewichtung!$F$16,1)+ROUND(AP96*Gewichtung!$G$16,1)))</f>
        <v/>
      </c>
      <c r="AR96" s="301" t="str">
        <f>IF(AQ96="","",(VLOOKUP(ROUND(AQ96,0),Notenschlüssel!$A$4:$D$104,2,0)))</f>
        <v/>
      </c>
      <c r="AS96" s="4" t="str">
        <f t="shared" si="37"/>
        <v/>
      </c>
      <c r="AT96" s="14" t="str">
        <f t="shared" si="25"/>
        <v/>
      </c>
      <c r="AU96" s="98"/>
      <c r="AV96" s="28"/>
      <c r="AW96" s="29"/>
      <c r="AX96" s="263" t="str">
        <f t="shared" si="26"/>
        <v/>
      </c>
      <c r="AY96" s="263" t="str">
        <f t="shared" si="27"/>
        <v/>
      </c>
      <c r="AZ96" s="263" t="str">
        <f t="shared" si="28"/>
        <v/>
      </c>
      <c r="BA96" s="265" t="str">
        <f>IF(AK96="","",VLOOKUP(AK96,Notenschlüssel!$B$4:$D$104,3,0))</f>
        <v/>
      </c>
      <c r="BB96" s="265" t="str">
        <f>IF(AR96="","",VLOOKUP(AR96,Notenschlüssel!$B$4:$D$104,3,0))</f>
        <v/>
      </c>
    </row>
    <row r="97" spans="1:54">
      <c r="A97" s="1"/>
      <c r="B97" s="21"/>
      <c r="C97" s="19"/>
      <c r="D97" s="35"/>
      <c r="E97" s="19"/>
      <c r="F97" s="119"/>
      <c r="G97" s="19"/>
      <c r="H97" s="20"/>
      <c r="I97" s="48"/>
      <c r="J97" s="36"/>
      <c r="K97" s="34"/>
      <c r="L97" s="23"/>
      <c r="M97" s="185" t="str">
        <f t="shared" si="38"/>
        <v/>
      </c>
      <c r="N97" s="182" t="str">
        <f>IF(K97="","",(VLOOKUP((ROUNDDOWN(M97,0)),Notenschlüssel!$A$4:$D$104,2,0)))</f>
        <v/>
      </c>
      <c r="O97" s="183" t="str">
        <f t="shared" si="39"/>
        <v/>
      </c>
      <c r="P97" s="27"/>
      <c r="Q97" s="23"/>
      <c r="R97" s="185" t="str">
        <f t="shared" si="29"/>
        <v/>
      </c>
      <c r="S97" s="181" t="str">
        <f>IF(P97="","",(VLOOKUP((ROUNDDOWN(R97,0)),Notenschlüssel!$A$4:$D$104,2,0)))</f>
        <v/>
      </c>
      <c r="T97" s="183" t="str">
        <f t="shared" si="30"/>
        <v/>
      </c>
      <c r="U97" s="186" t="str">
        <f t="shared" si="31"/>
        <v/>
      </c>
      <c r="V97" s="180" t="str">
        <f>IF(U97="","",(VLOOKUP((ROUNDDOWN(U97,0)),Notenschlüssel!$A$4:$D$104,2,0)))</f>
        <v/>
      </c>
      <c r="W97" s="241" t="str">
        <f t="shared" si="32"/>
        <v/>
      </c>
      <c r="X97" s="247"/>
      <c r="Y97" s="23"/>
      <c r="Z97" s="185" t="str">
        <f t="shared" si="33"/>
        <v/>
      </c>
      <c r="AA97" s="191" t="str">
        <f>IF(X97="","",(VLOOKUP((ROUNDDOWN(Z97,0)),Notenschlüssel!$A$4:$D$104,2,0)))</f>
        <v/>
      </c>
      <c r="AB97" s="248" t="str">
        <f t="shared" si="34"/>
        <v/>
      </c>
      <c r="AC97" s="247"/>
      <c r="AD97" s="27"/>
      <c r="AE97" s="23"/>
      <c r="AF97" s="190" t="str">
        <f t="shared" si="35"/>
        <v/>
      </c>
      <c r="AG97" s="191" t="str">
        <f>IF(AF97="","",(VLOOKUP((ROUNDDOWN(AF97,0)),Notenschlüssel!$A$4:$D$104,2,0)))</f>
        <v/>
      </c>
      <c r="AH97" s="248" t="str">
        <f t="shared" si="36"/>
        <v/>
      </c>
      <c r="AI97" s="25"/>
      <c r="AJ97" s="304" t="str">
        <f t="shared" si="42"/>
        <v/>
      </c>
      <c r="AK97" s="303" t="str">
        <f>IF(AJ97="","",(VLOOKUP(ROUND(AJ97,0),Notenschlüssel!$A$4:$D$104,2,0)))</f>
        <v/>
      </c>
      <c r="AL97" s="3" t="str">
        <f t="shared" si="43"/>
        <v/>
      </c>
      <c r="AM97" s="27"/>
      <c r="AN97" s="27"/>
      <c r="AO97" s="27"/>
      <c r="AP97" s="27"/>
      <c r="AQ97" s="305" t="str">
        <f>IF(OR(AM97="",AN97="",AO97="",AP97=""),"",(ROUND(AM97*Gewichtung!$D$16,1)+ROUND(AN97*Gewichtung!$E$16,1)+ROUND(AO97*Gewichtung!$F$16,1)+ROUND(AP97*Gewichtung!$G$16,1)))</f>
        <v/>
      </c>
      <c r="AR97" s="301" t="str">
        <f>IF(AQ97="","",(VLOOKUP(ROUND(AQ97,0),Notenschlüssel!$A$4:$D$104,2,0)))</f>
        <v/>
      </c>
      <c r="AS97" s="4" t="str">
        <f t="shared" si="37"/>
        <v/>
      </c>
      <c r="AT97" s="14" t="str">
        <f t="shared" si="25"/>
        <v/>
      </c>
      <c r="AU97" s="98"/>
      <c r="AV97" s="28"/>
      <c r="AW97" s="29"/>
      <c r="AX97" s="263" t="str">
        <f t="shared" si="26"/>
        <v/>
      </c>
      <c r="AY97" s="263" t="str">
        <f t="shared" si="27"/>
        <v/>
      </c>
      <c r="AZ97" s="263" t="str">
        <f t="shared" si="28"/>
        <v/>
      </c>
      <c r="BA97" s="265" t="str">
        <f>IF(AK97="","",VLOOKUP(AK97,Notenschlüssel!$B$4:$D$104,3,0))</f>
        <v/>
      </c>
      <c r="BB97" s="265" t="str">
        <f>IF(AR97="","",VLOOKUP(AR97,Notenschlüssel!$B$4:$D$104,3,0))</f>
        <v/>
      </c>
    </row>
    <row r="98" spans="1:54">
      <c r="A98" s="1"/>
      <c r="B98" s="21"/>
      <c r="C98" s="19"/>
      <c r="D98" s="35"/>
      <c r="E98" s="19"/>
      <c r="F98" s="119"/>
      <c r="G98" s="19"/>
      <c r="H98" s="20"/>
      <c r="I98" s="48"/>
      <c r="J98" s="36"/>
      <c r="K98" s="34"/>
      <c r="L98" s="23"/>
      <c r="M98" s="185" t="str">
        <f t="shared" si="38"/>
        <v/>
      </c>
      <c r="N98" s="182" t="str">
        <f>IF(K98="","",(VLOOKUP((ROUNDDOWN(M98,0)),Notenschlüssel!$A$4:$D$104,2,0)))</f>
        <v/>
      </c>
      <c r="O98" s="183" t="str">
        <f t="shared" si="39"/>
        <v/>
      </c>
      <c r="P98" s="27"/>
      <c r="Q98" s="23"/>
      <c r="R98" s="185" t="str">
        <f t="shared" si="29"/>
        <v/>
      </c>
      <c r="S98" s="181" t="str">
        <f>IF(P98="","",(VLOOKUP((ROUNDDOWN(R98,0)),Notenschlüssel!$A$4:$D$104,2,0)))</f>
        <v/>
      </c>
      <c r="T98" s="183" t="str">
        <f t="shared" si="30"/>
        <v/>
      </c>
      <c r="U98" s="186" t="str">
        <f t="shared" si="31"/>
        <v/>
      </c>
      <c r="V98" s="180" t="str">
        <f>IF(U98="","",(VLOOKUP((ROUNDDOWN(U98,0)),Notenschlüssel!$A$4:$D$104,2,0)))</f>
        <v/>
      </c>
      <c r="W98" s="241" t="str">
        <f t="shared" si="32"/>
        <v/>
      </c>
      <c r="X98" s="247"/>
      <c r="Y98" s="23"/>
      <c r="Z98" s="185" t="str">
        <f t="shared" si="33"/>
        <v/>
      </c>
      <c r="AA98" s="191" t="str">
        <f>IF(X98="","",(VLOOKUP((ROUNDDOWN(Z98,0)),Notenschlüssel!$A$4:$D$104,2,0)))</f>
        <v/>
      </c>
      <c r="AB98" s="248" t="str">
        <f t="shared" si="34"/>
        <v/>
      </c>
      <c r="AC98" s="247"/>
      <c r="AD98" s="27"/>
      <c r="AE98" s="23"/>
      <c r="AF98" s="190" t="str">
        <f t="shared" si="35"/>
        <v/>
      </c>
      <c r="AG98" s="191" t="str">
        <f>IF(AF98="","",(VLOOKUP((ROUNDDOWN(AF98,0)),Notenschlüssel!$A$4:$D$104,2,0)))</f>
        <v/>
      </c>
      <c r="AH98" s="248" t="str">
        <f t="shared" si="36"/>
        <v/>
      </c>
      <c r="AI98" s="25"/>
      <c r="AJ98" s="304" t="str">
        <f t="shared" si="42"/>
        <v/>
      </c>
      <c r="AK98" s="303" t="str">
        <f>IF(AJ98="","",(VLOOKUP(ROUND(AJ98,0),Notenschlüssel!$A$4:$D$104,2,0)))</f>
        <v/>
      </c>
      <c r="AL98" s="3" t="str">
        <f t="shared" si="43"/>
        <v/>
      </c>
      <c r="AM98" s="27"/>
      <c r="AN98" s="27"/>
      <c r="AO98" s="27"/>
      <c r="AP98" s="27"/>
      <c r="AQ98" s="305" t="str">
        <f>IF(OR(AM98="",AN98="",AO98="",AP98=""),"",(ROUND(AM98*Gewichtung!$D$16,1)+ROUND(AN98*Gewichtung!$E$16,1)+ROUND(AO98*Gewichtung!$F$16,1)+ROUND(AP98*Gewichtung!$G$16,1)))</f>
        <v/>
      </c>
      <c r="AR98" s="301" t="str">
        <f>IF(AQ98="","",(VLOOKUP(ROUND(AQ98,0),Notenschlüssel!$A$4:$D$104,2,0)))</f>
        <v/>
      </c>
      <c r="AS98" s="4" t="str">
        <f t="shared" si="37"/>
        <v/>
      </c>
      <c r="AT98" s="14" t="str">
        <f t="shared" si="25"/>
        <v/>
      </c>
      <c r="AU98" s="98"/>
      <c r="AV98" s="28"/>
      <c r="AW98" s="29"/>
      <c r="AX98" s="263" t="str">
        <f t="shared" si="26"/>
        <v/>
      </c>
      <c r="AY98" s="263" t="str">
        <f t="shared" si="27"/>
        <v/>
      </c>
      <c r="AZ98" s="263" t="str">
        <f t="shared" si="28"/>
        <v/>
      </c>
      <c r="BA98" s="265" t="str">
        <f>IF(AK98="","",VLOOKUP(AK98,Notenschlüssel!$B$4:$D$104,3,0))</f>
        <v/>
      </c>
      <c r="BB98" s="265" t="str">
        <f>IF(AR98="","",VLOOKUP(AR98,Notenschlüssel!$B$4:$D$104,3,0))</f>
        <v/>
      </c>
    </row>
    <row r="99" spans="1:54">
      <c r="A99" s="1"/>
      <c r="B99" s="21"/>
      <c r="C99" s="19"/>
      <c r="D99" s="35"/>
      <c r="E99" s="19"/>
      <c r="F99" s="119"/>
      <c r="G99" s="19"/>
      <c r="H99" s="20"/>
      <c r="I99" s="48"/>
      <c r="J99" s="36"/>
      <c r="K99" s="34"/>
      <c r="L99" s="23"/>
      <c r="M99" s="185" t="str">
        <f t="shared" si="38"/>
        <v/>
      </c>
      <c r="N99" s="182" t="str">
        <f>IF(K99="","",(VLOOKUP((ROUNDDOWN(M99,0)),Notenschlüssel!$A$4:$D$104,2,0)))</f>
        <v/>
      </c>
      <c r="O99" s="183" t="str">
        <f t="shared" si="39"/>
        <v/>
      </c>
      <c r="P99" s="27"/>
      <c r="Q99" s="23"/>
      <c r="R99" s="185" t="str">
        <f t="shared" si="29"/>
        <v/>
      </c>
      <c r="S99" s="181" t="str">
        <f>IF(P99="","",(VLOOKUP((ROUNDDOWN(R99,0)),Notenschlüssel!$A$4:$D$104,2,0)))</f>
        <v/>
      </c>
      <c r="T99" s="183" t="str">
        <f t="shared" si="30"/>
        <v/>
      </c>
      <c r="U99" s="186" t="str">
        <f t="shared" si="31"/>
        <v/>
      </c>
      <c r="V99" s="180" t="str">
        <f>IF(U99="","",(VLOOKUP((ROUNDDOWN(U99,0)),Notenschlüssel!$A$4:$D$104,2,0)))</f>
        <v/>
      </c>
      <c r="W99" s="241" t="str">
        <f t="shared" si="32"/>
        <v/>
      </c>
      <c r="X99" s="247"/>
      <c r="Y99" s="23"/>
      <c r="Z99" s="185" t="str">
        <f t="shared" si="33"/>
        <v/>
      </c>
      <c r="AA99" s="191" t="str">
        <f>IF(X99="","",(VLOOKUP((ROUNDDOWN(Z99,0)),Notenschlüssel!$A$4:$D$104,2,0)))</f>
        <v/>
      </c>
      <c r="AB99" s="248" t="str">
        <f t="shared" si="34"/>
        <v/>
      </c>
      <c r="AC99" s="247"/>
      <c r="AD99" s="27"/>
      <c r="AE99" s="23"/>
      <c r="AF99" s="190" t="str">
        <f t="shared" si="35"/>
        <v/>
      </c>
      <c r="AG99" s="191" t="str">
        <f>IF(AF99="","",(VLOOKUP((ROUNDDOWN(AF99,0)),Notenschlüssel!$A$4:$D$104,2,0)))</f>
        <v/>
      </c>
      <c r="AH99" s="248" t="str">
        <f t="shared" si="36"/>
        <v/>
      </c>
      <c r="AI99" s="25"/>
      <c r="AJ99" s="304" t="str">
        <f t="shared" si="42"/>
        <v/>
      </c>
      <c r="AK99" s="303" t="str">
        <f>IF(AJ99="","",(VLOOKUP(ROUND(AJ99,0),Notenschlüssel!$A$4:$D$104,2,0)))</f>
        <v/>
      </c>
      <c r="AL99" s="3" t="str">
        <f t="shared" si="43"/>
        <v/>
      </c>
      <c r="AM99" s="27"/>
      <c r="AN99" s="27"/>
      <c r="AO99" s="27"/>
      <c r="AP99" s="27"/>
      <c r="AQ99" s="305" t="str">
        <f>IF(OR(AM99="",AN99="",AO99="",AP99=""),"",(ROUND(AM99*Gewichtung!$D$16,1)+ROUND(AN99*Gewichtung!$E$16,1)+ROUND(AO99*Gewichtung!$F$16,1)+ROUND(AP99*Gewichtung!$G$16,1)))</f>
        <v/>
      </c>
      <c r="AR99" s="301" t="str">
        <f>IF(AQ99="","",(VLOOKUP(ROUND(AQ99,0),Notenschlüssel!$A$4:$D$104,2,0)))</f>
        <v/>
      </c>
      <c r="AS99" s="4" t="str">
        <f t="shared" si="37"/>
        <v/>
      </c>
      <c r="AT99" s="14" t="str">
        <f t="shared" si="25"/>
        <v/>
      </c>
      <c r="AU99" s="98"/>
      <c r="AV99" s="28"/>
      <c r="AW99" s="29"/>
      <c r="AX99" s="263" t="str">
        <f t="shared" si="26"/>
        <v/>
      </c>
      <c r="AY99" s="263" t="str">
        <f t="shared" si="27"/>
        <v/>
      </c>
      <c r="AZ99" s="263" t="str">
        <f t="shared" si="28"/>
        <v/>
      </c>
      <c r="BA99" s="265" t="str">
        <f>IF(AK99="","",VLOOKUP(AK99,Notenschlüssel!$B$4:$D$104,3,0))</f>
        <v/>
      </c>
      <c r="BB99" s="265" t="str">
        <f>IF(AR99="","",VLOOKUP(AR99,Notenschlüssel!$B$4:$D$104,3,0))</f>
        <v/>
      </c>
    </row>
    <row r="100" spans="1:54">
      <c r="A100" s="1"/>
      <c r="B100" s="21"/>
      <c r="C100" s="19"/>
      <c r="D100" s="35"/>
      <c r="E100" s="19"/>
      <c r="F100" s="119"/>
      <c r="G100" s="19"/>
      <c r="H100" s="20"/>
      <c r="I100" s="48"/>
      <c r="J100" s="36"/>
      <c r="K100" s="34"/>
      <c r="L100" s="23"/>
      <c r="M100" s="185" t="str">
        <f t="shared" si="38"/>
        <v/>
      </c>
      <c r="N100" s="182" t="str">
        <f>IF(K100="","",(VLOOKUP((ROUNDDOWN(M100,0)),Notenschlüssel!$A$4:$D$104,2,0)))</f>
        <v/>
      </c>
      <c r="O100" s="183" t="str">
        <f t="shared" si="39"/>
        <v/>
      </c>
      <c r="P100" s="27"/>
      <c r="Q100" s="23"/>
      <c r="R100" s="185" t="str">
        <f t="shared" si="29"/>
        <v/>
      </c>
      <c r="S100" s="181" t="str">
        <f>IF(P100="","",(VLOOKUP((ROUNDDOWN(R100,0)),Notenschlüssel!$A$4:$D$104,2,0)))</f>
        <v/>
      </c>
      <c r="T100" s="183" t="str">
        <f t="shared" si="30"/>
        <v/>
      </c>
      <c r="U100" s="186" t="str">
        <f t="shared" si="31"/>
        <v/>
      </c>
      <c r="V100" s="180" t="str">
        <f>IF(U100="","",(VLOOKUP((ROUNDDOWN(U100,0)),Notenschlüssel!$A$4:$D$104,2,0)))</f>
        <v/>
      </c>
      <c r="W100" s="241" t="str">
        <f t="shared" si="32"/>
        <v/>
      </c>
      <c r="X100" s="247"/>
      <c r="Y100" s="23"/>
      <c r="Z100" s="185" t="str">
        <f t="shared" si="33"/>
        <v/>
      </c>
      <c r="AA100" s="191" t="str">
        <f>IF(X100="","",(VLOOKUP((ROUNDDOWN(Z100,0)),Notenschlüssel!$A$4:$D$104,2,0)))</f>
        <v/>
      </c>
      <c r="AB100" s="248" t="str">
        <f t="shared" si="34"/>
        <v/>
      </c>
      <c r="AC100" s="247"/>
      <c r="AD100" s="27"/>
      <c r="AE100" s="23"/>
      <c r="AF100" s="190" t="str">
        <f t="shared" si="35"/>
        <v/>
      </c>
      <c r="AG100" s="191" t="str">
        <f>IF(AF100="","",(VLOOKUP((ROUNDDOWN(AF100,0)),Notenschlüssel!$A$4:$D$104,2,0)))</f>
        <v/>
      </c>
      <c r="AH100" s="248" t="str">
        <f t="shared" si="36"/>
        <v/>
      </c>
      <c r="AI100" s="25"/>
      <c r="AJ100" s="304" t="str">
        <f t="shared" si="42"/>
        <v/>
      </c>
      <c r="AK100" s="303" t="str">
        <f>IF(AJ100="","",(VLOOKUP(ROUND(AJ100,0),Notenschlüssel!$A$4:$D$104,2,0)))</f>
        <v/>
      </c>
      <c r="AL100" s="3" t="str">
        <f t="shared" si="43"/>
        <v/>
      </c>
      <c r="AM100" s="27"/>
      <c r="AN100" s="27"/>
      <c r="AO100" s="27"/>
      <c r="AP100" s="27"/>
      <c r="AQ100" s="305" t="str">
        <f>IF(OR(AM100="",AN100="",AO100="",AP100=""),"",(ROUND(AM100*Gewichtung!$D$16,1)+ROUND(AN100*Gewichtung!$E$16,1)+ROUND(AO100*Gewichtung!$F$16,1)+ROUND(AP100*Gewichtung!$G$16,1)))</f>
        <v/>
      </c>
      <c r="AR100" s="301" t="str">
        <f>IF(AQ100="","",(VLOOKUP(ROUND(AQ100,0),Notenschlüssel!$A$4:$D$104,2,0)))</f>
        <v/>
      </c>
      <c r="AS100" s="4" t="str">
        <f t="shared" si="37"/>
        <v/>
      </c>
      <c r="AT100" s="14" t="str">
        <f t="shared" si="25"/>
        <v/>
      </c>
      <c r="AU100" s="98"/>
      <c r="AV100" s="28"/>
      <c r="AW100" s="29"/>
      <c r="AX100" s="263" t="str">
        <f t="shared" si="26"/>
        <v/>
      </c>
      <c r="AY100" s="263" t="str">
        <f t="shared" si="27"/>
        <v/>
      </c>
      <c r="AZ100" s="263" t="str">
        <f t="shared" si="28"/>
        <v/>
      </c>
      <c r="BA100" s="265" t="str">
        <f>IF(AK100="","",VLOOKUP(AK100,Notenschlüssel!$B$4:$D$104,3,0))</f>
        <v/>
      </c>
      <c r="BB100" s="265" t="str">
        <f>IF(AR100="","",VLOOKUP(AR100,Notenschlüssel!$B$4:$D$104,3,0))</f>
        <v/>
      </c>
    </row>
    <row r="101" spans="1:54">
      <c r="A101" s="1"/>
      <c r="B101" s="21"/>
      <c r="C101" s="19"/>
      <c r="D101" s="35"/>
      <c r="E101" s="19"/>
      <c r="F101" s="119"/>
      <c r="G101" s="19"/>
      <c r="H101" s="20"/>
      <c r="I101" s="48"/>
      <c r="J101" s="36"/>
      <c r="K101" s="34"/>
      <c r="L101" s="23"/>
      <c r="M101" s="185" t="str">
        <f t="shared" si="38"/>
        <v/>
      </c>
      <c r="N101" s="182" t="str">
        <f>IF(K101="","",(VLOOKUP((ROUNDDOWN(M101,0)),Notenschlüssel!$A$4:$D$104,2,0)))</f>
        <v/>
      </c>
      <c r="O101" s="183" t="str">
        <f t="shared" si="39"/>
        <v/>
      </c>
      <c r="P101" s="27"/>
      <c r="Q101" s="23"/>
      <c r="R101" s="185" t="str">
        <f t="shared" si="29"/>
        <v/>
      </c>
      <c r="S101" s="181" t="str">
        <f>IF(P101="","",(VLOOKUP((ROUNDDOWN(R101,0)),Notenschlüssel!$A$4:$D$104,2,0)))</f>
        <v/>
      </c>
      <c r="T101" s="183" t="str">
        <f t="shared" si="30"/>
        <v/>
      </c>
      <c r="U101" s="186" t="str">
        <f t="shared" si="31"/>
        <v/>
      </c>
      <c r="V101" s="180" t="str">
        <f>IF(U101="","",(VLOOKUP((ROUNDDOWN(U101,0)),Notenschlüssel!$A$4:$D$104,2,0)))</f>
        <v/>
      </c>
      <c r="W101" s="241" t="str">
        <f t="shared" si="32"/>
        <v/>
      </c>
      <c r="X101" s="247"/>
      <c r="Y101" s="23"/>
      <c r="Z101" s="185" t="str">
        <f t="shared" si="33"/>
        <v/>
      </c>
      <c r="AA101" s="191" t="str">
        <f>IF(X101="","",(VLOOKUP((ROUNDDOWN(Z101,0)),Notenschlüssel!$A$4:$D$104,2,0)))</f>
        <v/>
      </c>
      <c r="AB101" s="248" t="str">
        <f t="shared" si="34"/>
        <v/>
      </c>
      <c r="AC101" s="247"/>
      <c r="AD101" s="27"/>
      <c r="AE101" s="23"/>
      <c r="AF101" s="190" t="str">
        <f t="shared" si="35"/>
        <v/>
      </c>
      <c r="AG101" s="191" t="str">
        <f>IF(AF101="","",(VLOOKUP((ROUNDDOWN(AF101,0)),Notenschlüssel!$A$4:$D$104,2,0)))</f>
        <v/>
      </c>
      <c r="AH101" s="248" t="str">
        <f t="shared" si="36"/>
        <v/>
      </c>
      <c r="AI101" s="25"/>
      <c r="AJ101" s="304" t="str">
        <f t="shared" si="42"/>
        <v/>
      </c>
      <c r="AK101" s="303" t="str">
        <f>IF(AJ101="","",(VLOOKUP(ROUND(AJ101,0),Notenschlüssel!$A$4:$D$104,2,0)))</f>
        <v/>
      </c>
      <c r="AL101" s="3" t="str">
        <f t="shared" si="43"/>
        <v/>
      </c>
      <c r="AM101" s="27"/>
      <c r="AN101" s="27"/>
      <c r="AO101" s="27"/>
      <c r="AP101" s="27"/>
      <c r="AQ101" s="305" t="str">
        <f>IF(OR(AM101="",AN101="",AO101="",AP101=""),"",(ROUND(AM101*Gewichtung!$D$16,1)+ROUND(AN101*Gewichtung!$E$16,1)+ROUND(AO101*Gewichtung!$F$16,1)+ROUND(AP101*Gewichtung!$G$16,1)))</f>
        <v/>
      </c>
      <c r="AR101" s="301" t="str">
        <f>IF(AQ101="","",(VLOOKUP(ROUND(AQ101,0),Notenschlüssel!$A$4:$D$104,2,0)))</f>
        <v/>
      </c>
      <c r="AS101" s="4" t="str">
        <f t="shared" si="37"/>
        <v/>
      </c>
      <c r="AT101" s="14" t="str">
        <f t="shared" si="25"/>
        <v/>
      </c>
      <c r="AU101" s="98"/>
      <c r="AV101" s="28"/>
      <c r="AW101" s="29"/>
      <c r="AX101" s="263" t="str">
        <f t="shared" si="26"/>
        <v/>
      </c>
      <c r="AY101" s="263" t="str">
        <f t="shared" si="27"/>
        <v/>
      </c>
      <c r="AZ101" s="263" t="str">
        <f t="shared" si="28"/>
        <v/>
      </c>
      <c r="BA101" s="265" t="str">
        <f>IF(AK101="","",VLOOKUP(AK101,Notenschlüssel!$B$4:$D$104,3,0))</f>
        <v/>
      </c>
      <c r="BB101" s="265" t="str">
        <f>IF(AR101="","",VLOOKUP(AR101,Notenschlüssel!$B$4:$D$104,3,0))</f>
        <v/>
      </c>
    </row>
    <row r="102" spans="1:54" ht="13.5" thickBot="1">
      <c r="A102" s="1"/>
      <c r="B102" s="21"/>
      <c r="C102" s="19"/>
      <c r="D102" s="35"/>
      <c r="E102" s="19"/>
      <c r="F102" s="119"/>
      <c r="G102" s="19"/>
      <c r="H102" s="20"/>
      <c r="I102" s="48"/>
      <c r="J102" s="36"/>
      <c r="K102" s="34"/>
      <c r="L102" s="23"/>
      <c r="M102" s="185" t="str">
        <f t="shared" si="38"/>
        <v/>
      </c>
      <c r="N102" s="182" t="str">
        <f>IF(K102="","",(VLOOKUP((ROUNDDOWN(M102,0)),Notenschlüssel!$A$4:$D$104,2,0)))</f>
        <v/>
      </c>
      <c r="O102" s="183" t="str">
        <f t="shared" si="39"/>
        <v/>
      </c>
      <c r="P102" s="27"/>
      <c r="Q102" s="23"/>
      <c r="R102" s="185" t="str">
        <f t="shared" si="29"/>
        <v/>
      </c>
      <c r="S102" s="181" t="str">
        <f>IF(P102="","",(VLOOKUP((ROUNDDOWN(R102,0)),Notenschlüssel!$A$4:$D$104,2,0)))</f>
        <v/>
      </c>
      <c r="T102" s="183" t="str">
        <f t="shared" si="30"/>
        <v/>
      </c>
      <c r="U102" s="186" t="str">
        <f t="shared" si="31"/>
        <v/>
      </c>
      <c r="V102" s="180" t="str">
        <f>IF(U102="","",(VLOOKUP((ROUNDDOWN(U102,0)),Notenschlüssel!$A$4:$D$104,2,0)))</f>
        <v/>
      </c>
      <c r="W102" s="241" t="str">
        <f t="shared" si="32"/>
        <v/>
      </c>
      <c r="X102" s="249"/>
      <c r="Y102" s="30"/>
      <c r="Z102" s="185" t="str">
        <f t="shared" si="33"/>
        <v/>
      </c>
      <c r="AA102" s="191" t="str">
        <f>IF(X102="","",(VLOOKUP((ROUNDDOWN(Z102,0)),Notenschlüssel!$A$4:$D$104,2,0)))</f>
        <v/>
      </c>
      <c r="AB102" s="248" t="str">
        <f t="shared" si="34"/>
        <v/>
      </c>
      <c r="AC102" s="249"/>
      <c r="AD102" s="251"/>
      <c r="AE102" s="30"/>
      <c r="AF102" s="190" t="str">
        <f t="shared" si="35"/>
        <v/>
      </c>
      <c r="AG102" s="191" t="str">
        <f>IF(AF102="","",(VLOOKUP((ROUNDDOWN(AF102,0)),Notenschlüssel!$A$4:$D$104,2,0)))</f>
        <v/>
      </c>
      <c r="AH102" s="248" t="str">
        <f t="shared" si="36"/>
        <v/>
      </c>
      <c r="AI102" s="25"/>
      <c r="AJ102" s="304" t="str">
        <f t="shared" si="42"/>
        <v/>
      </c>
      <c r="AK102" s="303" t="str">
        <f>IF(AJ102="","",(VLOOKUP(ROUND(AJ102,0),Notenschlüssel!$A$4:$D$104,2,0)))</f>
        <v/>
      </c>
      <c r="AL102" s="3" t="str">
        <f t="shared" si="43"/>
        <v/>
      </c>
      <c r="AM102" s="27"/>
      <c r="AN102" s="27"/>
      <c r="AO102" s="27"/>
      <c r="AP102" s="27"/>
      <c r="AQ102" s="305" t="str">
        <f>IF(OR(AM102="",AN102="",AO102="",AP102=""),"",(ROUND(AM102*Gewichtung!$D$16,1)+ROUND(AN102*Gewichtung!$E$16,1)+ROUND(AO102*Gewichtung!$F$16,1)+ROUND(AP102*Gewichtung!$G$16,1)))</f>
        <v/>
      </c>
      <c r="AR102" s="301" t="str">
        <f>IF(AQ102="","",(VLOOKUP(ROUND(AQ102,0),Notenschlüssel!$A$4:$D$104,2,0)))</f>
        <v/>
      </c>
      <c r="AS102" s="4" t="str">
        <f t="shared" si="37"/>
        <v/>
      </c>
      <c r="AT102" s="14" t="str">
        <f t="shared" si="25"/>
        <v/>
      </c>
      <c r="AU102" s="98"/>
      <c r="AV102" s="28"/>
      <c r="AW102" s="29"/>
      <c r="AX102" s="263" t="str">
        <f t="shared" si="26"/>
        <v/>
      </c>
      <c r="AY102" s="263" t="str">
        <f t="shared" si="27"/>
        <v/>
      </c>
      <c r="AZ102" s="263" t="str">
        <f t="shared" si="28"/>
        <v/>
      </c>
      <c r="BA102" s="265" t="str">
        <f>IF(AK102="","",VLOOKUP(AK102,Notenschlüssel!$B$4:$D$104,3,0))</f>
        <v/>
      </c>
      <c r="BB102" s="265" t="str">
        <f>IF(AR102="","",VLOOKUP(AR102,Notenschlüssel!$B$4:$D$104,3,0))</f>
        <v/>
      </c>
    </row>
    <row r="103" spans="1:54" ht="5.0999999999999996" customHeight="1">
      <c r="A103" s="187"/>
      <c r="B103" s="188"/>
      <c r="C103" s="188"/>
      <c r="D103" s="188"/>
      <c r="E103" s="31"/>
      <c r="F103" s="188"/>
      <c r="G103" s="188"/>
      <c r="H103" s="188"/>
      <c r="I103" s="49"/>
      <c r="J103" s="188"/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356"/>
      <c r="AV103" s="356"/>
      <c r="AW103" s="357"/>
      <c r="AX103" s="263"/>
      <c r="AY103" s="263"/>
      <c r="AZ103" s="263"/>
      <c r="BA103" s="265"/>
      <c r="BB103" s="265"/>
    </row>
    <row r="104" spans="1:54" ht="12.75" customHeight="1">
      <c r="A104" s="374"/>
      <c r="B104" s="375"/>
      <c r="C104" s="375"/>
      <c r="D104" s="375"/>
      <c r="E104" s="375"/>
      <c r="F104" s="375"/>
      <c r="G104" s="375"/>
      <c r="H104" s="375"/>
      <c r="I104" s="50"/>
      <c r="J104" s="32"/>
      <c r="K104" s="376" t="s">
        <v>56</v>
      </c>
      <c r="L104" s="376"/>
      <c r="M104" s="376"/>
      <c r="N104" s="376"/>
      <c r="O104" s="376"/>
      <c r="P104" s="376"/>
      <c r="Q104" s="376"/>
      <c r="R104" s="376"/>
      <c r="S104" s="376"/>
      <c r="T104" s="376"/>
      <c r="U104" s="376"/>
      <c r="V104" s="376"/>
      <c r="W104" s="376"/>
      <c r="X104" s="376"/>
      <c r="Y104" s="376"/>
      <c r="Z104" s="376"/>
      <c r="AA104" s="376"/>
      <c r="AB104" s="376"/>
      <c r="AC104" s="376"/>
      <c r="AD104" s="376"/>
      <c r="AE104" s="376"/>
      <c r="AF104" s="376"/>
      <c r="AG104" s="376"/>
      <c r="AH104" s="376"/>
      <c r="AI104" s="376"/>
      <c r="AJ104" s="376"/>
      <c r="AK104" s="376"/>
      <c r="AL104" s="376"/>
      <c r="AM104" s="376"/>
      <c r="AN104" s="376"/>
      <c r="AO104" s="376"/>
      <c r="AP104" s="376"/>
      <c r="AQ104" s="376"/>
      <c r="AR104" s="376"/>
      <c r="AS104" s="376"/>
      <c r="AT104" s="375"/>
      <c r="AU104" s="375"/>
      <c r="AV104" s="377"/>
      <c r="AW104" s="145"/>
      <c r="AX104" s="263"/>
      <c r="AY104" s="263"/>
      <c r="AZ104" s="263"/>
      <c r="BA104" s="265"/>
      <c r="BB104" s="265" t="str">
        <f>IF(AR104="","",VLOOKUP(AR104,Notenschlüssel!$B$4:$D$104,3,0))</f>
        <v/>
      </c>
    </row>
    <row r="105" spans="1:54" ht="5.0999999999999996" customHeight="1">
      <c r="A105" s="154"/>
      <c r="B105" s="155"/>
      <c r="C105" s="155"/>
      <c r="D105" s="155"/>
      <c r="E105" s="155"/>
      <c r="F105" s="155"/>
      <c r="G105" s="155"/>
      <c r="H105" s="155"/>
      <c r="I105" s="46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358"/>
      <c r="AV105" s="358"/>
      <c r="AW105" s="359"/>
      <c r="AX105" s="263"/>
      <c r="AY105" s="263"/>
      <c r="AZ105" s="263"/>
      <c r="BA105" s="265"/>
      <c r="BB105" s="265"/>
    </row>
    <row r="106" spans="1:54">
      <c r="A106" s="1"/>
      <c r="B106" s="219"/>
      <c r="C106" s="378" t="s">
        <v>24</v>
      </c>
      <c r="D106" s="378"/>
      <c r="E106" s="378"/>
      <c r="F106" s="378"/>
      <c r="G106" s="378"/>
      <c r="H106" s="378"/>
      <c r="I106" s="378"/>
      <c r="J106" s="378"/>
      <c r="K106" s="329">
        <v>50</v>
      </c>
      <c r="L106" s="330"/>
      <c r="M106" s="195">
        <f t="shared" ref="M106:M117" si="44">IF(K106="","",IF(L106&gt;0,((K106*2+L106)/3),K106))</f>
        <v>50</v>
      </c>
      <c r="N106" s="196">
        <f>IF(K106="","",(VLOOKUP((ROUNDDOWN(M106,0)),Notenschlüssel!$A$4:$D$104,2,0)))</f>
        <v>4.4000000000000004</v>
      </c>
      <c r="O106" s="197">
        <f t="shared" ref="O106:O117" si="45">IF(K106="","",(ROUND(M106*0.2,1)))</f>
        <v>10</v>
      </c>
      <c r="P106" s="335">
        <v>50</v>
      </c>
      <c r="Q106" s="330"/>
      <c r="R106" s="195">
        <f t="shared" ref="R106:R117" si="46">IF(P106="","",(IF(Q106&gt;0,(P106*2+Q106)/3,P106)))</f>
        <v>50</v>
      </c>
      <c r="S106" s="199">
        <f>IF(P106="","",(VLOOKUP((ROUNDDOWN(R106,0)),Notenschlüssel!$A$4:$D$104,2,0)))</f>
        <v>4.4000000000000004</v>
      </c>
      <c r="T106" s="197">
        <f t="shared" ref="T106:T117" si="47">IF(P106="","",(ROUND(R106*0.3,1)))</f>
        <v>15</v>
      </c>
      <c r="U106" s="200">
        <f t="shared" ref="U106:U117" si="48">IF(OR(M106="",R106=""),"",(M106*0.2+R106*0.3)/0.5)</f>
        <v>50</v>
      </c>
      <c r="V106" s="201">
        <f>IF(U106="","",(VLOOKUP((ROUNDDOWN(U106,0)),Notenschlüssel!$A$4:$D$104,2,0)))</f>
        <v>4.4000000000000004</v>
      </c>
      <c r="W106" s="295">
        <f>IF(U106="","",(ROUND((M106*0.2+R106*0.3),1)))</f>
        <v>25</v>
      </c>
      <c r="X106" s="335">
        <v>50</v>
      </c>
      <c r="Y106" s="330"/>
      <c r="Z106" s="195">
        <f t="shared" ref="Z106:Z117" si="49">IF(X106="","",(IF(Y106&gt;0,(X106*2+Y106)/3,X106)))</f>
        <v>50</v>
      </c>
      <c r="AA106" s="201">
        <f>IF(X106="","",(VLOOKUP((ROUNDDOWN(Z106,0)),Notenschlüssel!$A$4:$D$104,2,0)))</f>
        <v>4.4000000000000004</v>
      </c>
      <c r="AB106" s="295">
        <f t="shared" ref="AB106:AB117" si="50">IF(Z106="","",(ROUND(Z106*0.3,1)))</f>
        <v>15</v>
      </c>
      <c r="AC106" s="335">
        <v>25</v>
      </c>
      <c r="AD106" s="335">
        <v>25</v>
      </c>
      <c r="AE106" s="330"/>
      <c r="AF106" s="195">
        <f t="shared" ref="AF106:AF117" si="51">IF(OR(AC106="",AD106=""),"",(IF(AE106&gt;0,((AC106+AD106)*2+AE106)/3,(AC106+AD106))))</f>
        <v>50</v>
      </c>
      <c r="AG106" s="201">
        <f>IF(AF106="","",(VLOOKUP((ROUNDDOWN(AF106,0)),Notenschlüssel!$A$4:$D$104,2,0)))</f>
        <v>4.4000000000000004</v>
      </c>
      <c r="AH106" s="295">
        <f t="shared" ref="AH106:AH117" si="52">IF(AF106="","",(ROUND(AF106*0.2,1)))</f>
        <v>10</v>
      </c>
      <c r="AI106" s="202"/>
      <c r="AJ106" s="307">
        <f t="shared" ref="AJ106" si="53">IF(OR(W106="",AB106="",AH106=""),"",(ROUND(IF(AI106="x",(W106+AB106)*1.25,(W106+AB106+AH106)),1)))</f>
        <v>50</v>
      </c>
      <c r="AK106" s="302">
        <f>IF(AJ106="","",(VLOOKUP(ROUND(AJ106,0),Notenschlüssel!$A$4:$D$104,2,0)))</f>
        <v>4.4000000000000004</v>
      </c>
      <c r="AL106" s="2" t="str">
        <f t="shared" ref="AL106:AL117" si="54">IF(AJ106="","",(IF(AJ106=0," ",IF(OR(V106&gt;=5.5,AA106&gt;=5.5,AG106&gt;=5.5,(ROUND(V106,0)+ROUND(AA106,0))=10,(ROUND(V106,0)+ROUND(AG106,0))=10,(ROUND(AA106,0)+ROUND(AG106,0))=10,AK106&gt;=4.5),"D"," "))))</f>
        <v xml:space="preserve"> </v>
      </c>
      <c r="AM106" s="198">
        <v>50</v>
      </c>
      <c r="AN106" s="198">
        <v>50</v>
      </c>
      <c r="AO106" s="198">
        <v>50</v>
      </c>
      <c r="AP106" s="198">
        <v>50</v>
      </c>
      <c r="AQ106" s="307">
        <f>IF(OR(AM106="",AN106="",AO106="",AP106=""),"",(ROUND(AM106*Gewichtung!$D$16,1)+ROUND(AN106*Gewichtung!$E$16,1)+ROUND(AO106*Gewichtung!$F$16,1)+ROUND(AP106*Gewichtung!$G$16,1)))</f>
        <v>50</v>
      </c>
      <c r="AR106" s="302">
        <f>IF(AQ106="","",(VLOOKUP(ROUND(AQ106,0),Notenschlüssel!$A$4:$D$104,2,0)))</f>
        <v>4.4000000000000004</v>
      </c>
      <c r="AS106" s="2" t="str">
        <f t="shared" ref="AS106" si="55">IF(AQ106="","",(IF(AR106&lt;=4.4," ","D")))</f>
        <v xml:space="preserve"> </v>
      </c>
      <c r="AT106" s="299" t="str">
        <f t="shared" ref="AT106:AT117" si="56">IF(AJ106="","",IF(OR(AK106&gt;=5,AL106="D"),"?",""))</f>
        <v/>
      </c>
      <c r="AU106" s="98"/>
      <c r="AV106" s="28"/>
      <c r="AW106" s="29"/>
      <c r="AX106" s="263" t="str">
        <f t="shared" ref="AX106:AX117" si="57">IF(U106="","",IF(U106&gt;=92,"sehr gut",IF(U106&gt;=81,"gut",IF(U106&gt;=67,"befriedigend",IF(U106&gt;=50,"ausreichend",IF(U106&gt;=30,"mangelhaft",IF(U106&gt;0,"ungenügend",)))))))</f>
        <v>ausreichend</v>
      </c>
      <c r="AY106" s="263" t="str">
        <f t="shared" ref="AY106:AY117" si="58">IF(Z106="","",IF(Z106&gt;=92,"sehr gut",IF(Z106&gt;=81,"gut",IF(Z106&gt;=67,"befriedigend",IF(Z106&gt;=50,"ausreichend",IF(Z106&gt;=30,"mangelhaft",IF(Z106&gt;0,"ungenügend",)))))))</f>
        <v>ausreichend</v>
      </c>
      <c r="AZ106" s="263" t="str">
        <f t="shared" ref="AZ106:AZ117" si="59">IF(AF106="","",IF(AF106&gt;=92,"sehr gut",IF(AF106&gt;=81,"gut",IF(AF106&gt;=67,"befriedigend",IF(AF106&gt;=50,"ausreichend",IF(AF106&gt;=30,"mangelhaft",IF(AF106&gt;0,"ungenügend",)))))))</f>
        <v>ausreichend</v>
      </c>
      <c r="BA106" s="265" t="str">
        <f>IF(AK106="","",VLOOKUP(AK106,Notenschlüssel!$B$4:$D$104,3,0))</f>
        <v>ausreichend</v>
      </c>
      <c r="BB106" s="265" t="str">
        <f>IF(AR106="","",VLOOKUP(AR106,Notenschlüssel!$B$4:$D$104,3,0))</f>
        <v>ausreichend</v>
      </c>
    </row>
    <row r="107" spans="1:54">
      <c r="A107" s="1"/>
      <c r="B107" s="219"/>
      <c r="C107" s="378" t="s">
        <v>26</v>
      </c>
      <c r="D107" s="378"/>
      <c r="E107" s="378"/>
      <c r="F107" s="378"/>
      <c r="G107" s="378"/>
      <c r="H107" s="378"/>
      <c r="I107" s="378"/>
      <c r="J107" s="378"/>
      <c r="K107" s="329">
        <v>100</v>
      </c>
      <c r="L107" s="330"/>
      <c r="M107" s="195">
        <f t="shared" si="44"/>
        <v>100</v>
      </c>
      <c r="N107" s="196">
        <f>IF(K107="","",(VLOOKUP((ROUNDDOWN(M107,0)),Notenschlüssel!$A$4:$D$104,2,0)))</f>
        <v>1</v>
      </c>
      <c r="O107" s="197">
        <f t="shared" si="45"/>
        <v>20</v>
      </c>
      <c r="P107" s="335">
        <v>100</v>
      </c>
      <c r="Q107" s="330"/>
      <c r="R107" s="195">
        <f t="shared" si="46"/>
        <v>100</v>
      </c>
      <c r="S107" s="199">
        <f>IF(P107="","",(VLOOKUP((ROUNDDOWN(R107,0)),Notenschlüssel!$A$4:$D$104,2,0)))</f>
        <v>1</v>
      </c>
      <c r="T107" s="197">
        <f t="shared" si="47"/>
        <v>30</v>
      </c>
      <c r="U107" s="200">
        <f t="shared" si="48"/>
        <v>100</v>
      </c>
      <c r="V107" s="201">
        <f>IF(U107="","",(VLOOKUP((ROUNDDOWN(U107,0)),Notenschlüssel!$A$4:$D$104,2,0)))</f>
        <v>1</v>
      </c>
      <c r="W107" s="295">
        <f t="shared" ref="W107:W117" si="60">IF(U107="","",(ROUND((M107*0.2+R107*0.3),1)))</f>
        <v>50</v>
      </c>
      <c r="X107" s="335">
        <v>100</v>
      </c>
      <c r="Y107" s="330"/>
      <c r="Z107" s="195">
        <f t="shared" si="49"/>
        <v>100</v>
      </c>
      <c r="AA107" s="201">
        <f>IF(X107="","",(VLOOKUP((ROUNDDOWN(Z107,0)),Notenschlüssel!$A$4:$D$104,2,0)))</f>
        <v>1</v>
      </c>
      <c r="AB107" s="295">
        <f t="shared" si="50"/>
        <v>30</v>
      </c>
      <c r="AC107" s="335">
        <v>50</v>
      </c>
      <c r="AD107" s="335">
        <v>50</v>
      </c>
      <c r="AE107" s="330"/>
      <c r="AF107" s="195">
        <f t="shared" si="51"/>
        <v>100</v>
      </c>
      <c r="AG107" s="201">
        <f>IF(AF107="","",(VLOOKUP((ROUNDDOWN(AF107,0)),Notenschlüssel!$A$4:$D$104,2,0)))</f>
        <v>1</v>
      </c>
      <c r="AH107" s="295">
        <f t="shared" si="52"/>
        <v>20</v>
      </c>
      <c r="AI107" s="202"/>
      <c r="AJ107" s="307">
        <f t="shared" ref="AJ107:AJ117" si="61">IF(OR(W107="",AB107="",AH107=""),"",(ROUND(IF(AI107="x",(W107+AB107)*1.25,(W107+AB107+AH107)),1)))</f>
        <v>100</v>
      </c>
      <c r="AK107" s="302">
        <f>IF(AJ107="","",(VLOOKUP(ROUND(AJ107,0),Notenschlüssel!$A$4:$D$104,2,0)))</f>
        <v>1</v>
      </c>
      <c r="AL107" s="2" t="str">
        <f t="shared" si="54"/>
        <v xml:space="preserve"> </v>
      </c>
      <c r="AM107" s="198">
        <v>100</v>
      </c>
      <c r="AN107" s="198">
        <v>100</v>
      </c>
      <c r="AO107" s="198">
        <v>100</v>
      </c>
      <c r="AP107" s="198">
        <v>100</v>
      </c>
      <c r="AQ107" s="307">
        <f>IF(OR(AM107="",AN107="",AO107="",AP107=""),"",(ROUND(AM107*Gewichtung!$D$16,1)+ROUND(AN107*Gewichtung!$E$16,1)+ROUND(AO107*Gewichtung!$F$16,1)+ROUND(AP107*Gewichtung!$G$16,1)))</f>
        <v>100</v>
      </c>
      <c r="AR107" s="302">
        <f>IF(AQ107="","",(VLOOKUP(ROUND(AQ107,0),Notenschlüssel!$A$4:$D$104,2,0)))</f>
        <v>1</v>
      </c>
      <c r="AS107" s="2" t="str">
        <f t="shared" ref="AS107:AS117" si="62">IF(AQ107="","",(IF(AR107&lt;=4.4," ","D")))</f>
        <v xml:space="preserve"> </v>
      </c>
      <c r="AT107" s="299" t="str">
        <f t="shared" si="56"/>
        <v/>
      </c>
      <c r="AU107" s="98"/>
      <c r="AV107" s="28"/>
      <c r="AW107" s="29"/>
      <c r="AX107" s="263" t="str">
        <f t="shared" si="57"/>
        <v>sehr gut</v>
      </c>
      <c r="AY107" s="263" t="str">
        <f t="shared" si="58"/>
        <v>sehr gut</v>
      </c>
      <c r="AZ107" s="263" t="str">
        <f t="shared" si="59"/>
        <v>sehr gut</v>
      </c>
      <c r="BA107" s="265" t="str">
        <f>IF(AK107="","",VLOOKUP(AK107,Notenschlüssel!$B$4:$D$104,3,0))</f>
        <v>sehr gut</v>
      </c>
      <c r="BB107" s="265" t="str">
        <f>IF(AR107="","",VLOOKUP(AR107,Notenschlüssel!$B$4:$D$104,3,0))</f>
        <v>sehr gut</v>
      </c>
    </row>
    <row r="108" spans="1:54">
      <c r="A108" s="1"/>
      <c r="B108" s="219"/>
      <c r="C108" s="379" t="s">
        <v>25</v>
      </c>
      <c r="D108" s="379"/>
      <c r="E108" s="379"/>
      <c r="F108" s="379"/>
      <c r="G108" s="379"/>
      <c r="H108" s="379"/>
      <c r="I108" s="379"/>
      <c r="J108" s="379"/>
      <c r="K108" s="331">
        <v>50</v>
      </c>
      <c r="L108" s="332"/>
      <c r="M108" s="203">
        <f t="shared" si="44"/>
        <v>50</v>
      </c>
      <c r="N108" s="204">
        <f>IF(K108="","",(VLOOKUP((ROUNDDOWN(M108,0)),Notenschlüssel!$A$4:$D$104,2,0)))</f>
        <v>4.4000000000000004</v>
      </c>
      <c r="O108" s="205">
        <f t="shared" si="45"/>
        <v>10</v>
      </c>
      <c r="P108" s="336">
        <v>49</v>
      </c>
      <c r="Q108" s="332"/>
      <c r="R108" s="203">
        <f t="shared" si="46"/>
        <v>49</v>
      </c>
      <c r="S108" s="206">
        <f>IF(P108="","",(VLOOKUP((ROUNDDOWN(R108,0)),Notenschlüssel!$A$4:$D$104,2,0)))</f>
        <v>4.5</v>
      </c>
      <c r="T108" s="205">
        <f t="shared" si="47"/>
        <v>14.7</v>
      </c>
      <c r="U108" s="207">
        <f t="shared" si="48"/>
        <v>49.4</v>
      </c>
      <c r="V108" s="208">
        <f>IF(U108="","",(VLOOKUP((ROUNDDOWN(U108,0)),Notenschlüssel!$A$4:$D$104,2,0)))</f>
        <v>4.5</v>
      </c>
      <c r="W108" s="295">
        <f t="shared" si="60"/>
        <v>24.7</v>
      </c>
      <c r="X108" s="336">
        <v>51</v>
      </c>
      <c r="Y108" s="332"/>
      <c r="Z108" s="203">
        <f t="shared" si="49"/>
        <v>51</v>
      </c>
      <c r="AA108" s="208">
        <f>IF(X108="","",(VLOOKUP((ROUNDDOWN(Z108,0)),Notenschlüssel!$A$4:$D$104,2,0)))</f>
        <v>4.3</v>
      </c>
      <c r="AB108" s="297">
        <f t="shared" si="50"/>
        <v>15.3</v>
      </c>
      <c r="AC108" s="336">
        <v>25</v>
      </c>
      <c r="AD108" s="336">
        <v>25</v>
      </c>
      <c r="AE108" s="332"/>
      <c r="AF108" s="203">
        <f t="shared" si="51"/>
        <v>50</v>
      </c>
      <c r="AG108" s="208">
        <f>IF(AF108="","",(VLOOKUP((ROUNDDOWN(AF108,0)),Notenschlüssel!$A$4:$D$104,2,0)))</f>
        <v>4.4000000000000004</v>
      </c>
      <c r="AH108" s="297">
        <f t="shared" si="52"/>
        <v>10</v>
      </c>
      <c r="AI108" s="24"/>
      <c r="AJ108" s="304">
        <f t="shared" si="61"/>
        <v>50</v>
      </c>
      <c r="AK108" s="303">
        <f>IF(AJ108="","",(VLOOKUP(ROUND(AJ108,0),Notenschlüssel!$A$4:$D$104,2,0)))</f>
        <v>4.4000000000000004</v>
      </c>
      <c r="AL108" s="3" t="str">
        <f t="shared" si="54"/>
        <v xml:space="preserve"> </v>
      </c>
      <c r="AM108" s="169">
        <v>92</v>
      </c>
      <c r="AN108" s="169">
        <v>92</v>
      </c>
      <c r="AO108" s="169">
        <v>91</v>
      </c>
      <c r="AP108" s="169">
        <v>91</v>
      </c>
      <c r="AQ108" s="306">
        <f>IF(OR(AM108="",AN108="",AO108="",AP108=""),"",(ROUND(AM108*Gewichtung!$D$16,1)+ROUND(AN108*Gewichtung!$E$16,1)+ROUND(AO108*Gewichtung!$F$16,1)+ROUND(AP108*Gewichtung!$G$16,1)))</f>
        <v>91.5</v>
      </c>
      <c r="AR108" s="303">
        <f>IF(AQ108="","",(VLOOKUP(ROUND(AQ108,0),Notenschlüssel!$A$4:$D$104,2,0)))</f>
        <v>1.4</v>
      </c>
      <c r="AS108" s="3" t="str">
        <f t="shared" si="62"/>
        <v xml:space="preserve"> </v>
      </c>
      <c r="AT108" s="298" t="str">
        <f t="shared" si="56"/>
        <v/>
      </c>
      <c r="AU108" s="98"/>
      <c r="AV108" s="28"/>
      <c r="AW108" s="29"/>
      <c r="AX108" s="263" t="str">
        <f t="shared" si="57"/>
        <v>mangelhaft</v>
      </c>
      <c r="AY108" s="263" t="str">
        <f t="shared" si="58"/>
        <v>ausreichend</v>
      </c>
      <c r="AZ108" s="263" t="str">
        <f t="shared" si="59"/>
        <v>ausreichend</v>
      </c>
      <c r="BA108" s="265" t="str">
        <f>IF(AK108="","",VLOOKUP(AK108,Notenschlüssel!$B$4:$D$104,3,0))</f>
        <v>ausreichend</v>
      </c>
      <c r="BB108" s="265" t="str">
        <f>IF(AR108="","",VLOOKUP(AR108,Notenschlüssel!$B$4:$D$104,3,0))</f>
        <v>sehr gut</v>
      </c>
    </row>
    <row r="109" spans="1:54">
      <c r="A109" s="1"/>
      <c r="B109" s="219"/>
      <c r="C109" s="379"/>
      <c r="D109" s="379"/>
      <c r="E109" s="379"/>
      <c r="F109" s="379"/>
      <c r="G109" s="379"/>
      <c r="H109" s="379"/>
      <c r="I109" s="379"/>
      <c r="J109" s="379"/>
      <c r="K109" s="325">
        <v>51</v>
      </c>
      <c r="L109" s="326"/>
      <c r="M109" s="185">
        <f t="shared" si="44"/>
        <v>51</v>
      </c>
      <c r="N109" s="182">
        <f>IF(K109="","",(VLOOKUP((ROUNDDOWN(M109,0)),Notenschlüssel!$A$4:$D$104,2,0)))</f>
        <v>4.3</v>
      </c>
      <c r="O109" s="183">
        <f t="shared" si="45"/>
        <v>10.199999999999999</v>
      </c>
      <c r="P109" s="327">
        <v>51</v>
      </c>
      <c r="Q109" s="326"/>
      <c r="R109" s="185">
        <f t="shared" si="46"/>
        <v>51</v>
      </c>
      <c r="S109" s="181">
        <f>IF(P109="","",(VLOOKUP((ROUNDDOWN(R109,0)),Notenschlüssel!$A$4:$D$104,2,0)))</f>
        <v>4.3</v>
      </c>
      <c r="T109" s="183">
        <f t="shared" si="47"/>
        <v>15.3</v>
      </c>
      <c r="U109" s="186">
        <f t="shared" si="48"/>
        <v>51</v>
      </c>
      <c r="V109" s="180">
        <f>IF(U109="","",(VLOOKUP((ROUNDDOWN(U109,0)),Notenschlüssel!$A$4:$D$104,2,0)))</f>
        <v>4.3</v>
      </c>
      <c r="W109" s="295">
        <f t="shared" si="60"/>
        <v>25.5</v>
      </c>
      <c r="X109" s="327">
        <v>49</v>
      </c>
      <c r="Y109" s="326"/>
      <c r="Z109" s="185">
        <f t="shared" si="49"/>
        <v>49</v>
      </c>
      <c r="AA109" s="180">
        <f>IF(X109="","",(VLOOKUP((ROUNDDOWN(Z109,0)),Notenschlüssel!$A$4:$D$104,2,0)))</f>
        <v>4.5</v>
      </c>
      <c r="AB109" s="241">
        <f t="shared" si="50"/>
        <v>14.7</v>
      </c>
      <c r="AC109" s="327">
        <v>25</v>
      </c>
      <c r="AD109" s="327">
        <v>25</v>
      </c>
      <c r="AE109" s="326"/>
      <c r="AF109" s="185">
        <f t="shared" si="51"/>
        <v>50</v>
      </c>
      <c r="AG109" s="180">
        <f>IF(AF109="","",(VLOOKUP((ROUNDDOWN(AF109,0)),Notenschlüssel!$A$4:$D$104,2,0)))</f>
        <v>4.4000000000000004</v>
      </c>
      <c r="AH109" s="241">
        <f t="shared" si="52"/>
        <v>10</v>
      </c>
      <c r="AI109" s="25"/>
      <c r="AJ109" s="304">
        <f t="shared" si="61"/>
        <v>50.2</v>
      </c>
      <c r="AK109" s="303">
        <f>IF(AJ109="","",(VLOOKUP(ROUND(AJ109,0),Notenschlüssel!$A$4:$D$104,2,0)))</f>
        <v>4.4000000000000004</v>
      </c>
      <c r="AL109" s="3" t="str">
        <f t="shared" si="54"/>
        <v xml:space="preserve"> </v>
      </c>
      <c r="AM109" s="27">
        <v>92</v>
      </c>
      <c r="AN109" s="27">
        <v>91</v>
      </c>
      <c r="AO109" s="27">
        <v>91</v>
      </c>
      <c r="AP109" s="27">
        <v>92</v>
      </c>
      <c r="AQ109" s="305">
        <f>IF(OR(AM109="",AN109="",AO109="",AP109=""),"",(ROUND(AM109*Gewichtung!$D$16,1)+ROUND(AN109*Gewichtung!$E$16,1)+ROUND(AO109*Gewichtung!$F$16,1)+ROUND(AP109*Gewichtung!$G$16,1)))</f>
        <v>91.4</v>
      </c>
      <c r="AR109" s="301">
        <f>IF(AQ109="","",(VLOOKUP(ROUND(AQ109,0),Notenschlüssel!$A$4:$D$104,2,0)))</f>
        <v>1.5</v>
      </c>
      <c r="AS109" s="4" t="str">
        <f t="shared" si="62"/>
        <v xml:space="preserve"> </v>
      </c>
      <c r="AT109" s="14" t="str">
        <f t="shared" si="56"/>
        <v/>
      </c>
      <c r="AU109" s="98"/>
      <c r="AV109" s="28"/>
      <c r="AW109" s="29"/>
      <c r="AX109" s="263" t="str">
        <f t="shared" si="57"/>
        <v>ausreichend</v>
      </c>
      <c r="AY109" s="263" t="str">
        <f t="shared" si="58"/>
        <v>mangelhaft</v>
      </c>
      <c r="AZ109" s="263" t="str">
        <f t="shared" si="59"/>
        <v>ausreichend</v>
      </c>
      <c r="BA109" s="265" t="str">
        <f>IF(AK109="","",VLOOKUP(AK109,Notenschlüssel!$B$4:$D$104,3,0))</f>
        <v>ausreichend</v>
      </c>
      <c r="BB109" s="265" t="str">
        <f>IF(AR109="","",VLOOKUP(AR109,Notenschlüssel!$B$4:$D$104,3,0))</f>
        <v>gut</v>
      </c>
    </row>
    <row r="110" spans="1:54">
      <c r="A110" s="1"/>
      <c r="B110" s="219"/>
      <c r="C110" s="379"/>
      <c r="D110" s="379"/>
      <c r="E110" s="379"/>
      <c r="F110" s="379"/>
      <c r="G110" s="379"/>
      <c r="H110" s="379"/>
      <c r="I110" s="379"/>
      <c r="J110" s="379"/>
      <c r="K110" s="333">
        <v>50</v>
      </c>
      <c r="L110" s="334"/>
      <c r="M110" s="211">
        <f t="shared" si="44"/>
        <v>50</v>
      </c>
      <c r="N110" s="212">
        <f>IF(K110="","",(VLOOKUP((ROUNDDOWN(M110,0)),Notenschlüssel!$A$4:$D$104,2,0)))</f>
        <v>4.4000000000000004</v>
      </c>
      <c r="O110" s="213">
        <f t="shared" si="45"/>
        <v>10</v>
      </c>
      <c r="P110" s="337">
        <v>50</v>
      </c>
      <c r="Q110" s="334"/>
      <c r="R110" s="211">
        <f t="shared" si="46"/>
        <v>50</v>
      </c>
      <c r="S110" s="215">
        <f>IF(P110="","",(VLOOKUP((ROUNDDOWN(R110,0)),Notenschlüssel!$A$4:$D$104,2,0)))</f>
        <v>4.4000000000000004</v>
      </c>
      <c r="T110" s="213">
        <f t="shared" si="47"/>
        <v>15</v>
      </c>
      <c r="U110" s="216">
        <f t="shared" si="48"/>
        <v>50</v>
      </c>
      <c r="V110" s="217">
        <f>IF(U110="","",(VLOOKUP((ROUNDDOWN(U110,0)),Notenschlüssel!$A$4:$D$104,2,0)))</f>
        <v>4.4000000000000004</v>
      </c>
      <c r="W110" s="295">
        <f t="shared" si="60"/>
        <v>25</v>
      </c>
      <c r="X110" s="337">
        <v>51</v>
      </c>
      <c r="Y110" s="334"/>
      <c r="Z110" s="211">
        <f t="shared" si="49"/>
        <v>51</v>
      </c>
      <c r="AA110" s="217">
        <f>IF(X110="","",(VLOOKUP((ROUNDDOWN(Z110,0)),Notenschlüssel!$A$4:$D$104,2,0)))</f>
        <v>4.3</v>
      </c>
      <c r="AB110" s="296">
        <f t="shared" si="50"/>
        <v>15.3</v>
      </c>
      <c r="AC110" s="337">
        <v>25</v>
      </c>
      <c r="AD110" s="337">
        <v>24</v>
      </c>
      <c r="AE110" s="334"/>
      <c r="AF110" s="211">
        <f t="shared" si="51"/>
        <v>49</v>
      </c>
      <c r="AG110" s="217">
        <f>IF(AF110="","",(VLOOKUP((ROUNDDOWN(AF110,0)),Notenschlüssel!$A$4:$D$104,2,0)))</f>
        <v>4.5</v>
      </c>
      <c r="AH110" s="296">
        <f t="shared" si="52"/>
        <v>9.8000000000000007</v>
      </c>
      <c r="AI110" s="218"/>
      <c r="AJ110" s="308">
        <f t="shared" si="61"/>
        <v>50.1</v>
      </c>
      <c r="AK110" s="309">
        <f>IF(AJ110="","",(VLOOKUP(ROUND(AJ110,0),Notenschlüssel!$A$4:$D$104,2,0)))</f>
        <v>4.4000000000000004</v>
      </c>
      <c r="AL110" s="5" t="str">
        <f t="shared" si="54"/>
        <v xml:space="preserve"> </v>
      </c>
      <c r="AM110" s="214">
        <v>81</v>
      </c>
      <c r="AN110" s="214">
        <v>81</v>
      </c>
      <c r="AO110" s="214">
        <v>80</v>
      </c>
      <c r="AP110" s="214">
        <v>80</v>
      </c>
      <c r="AQ110" s="308">
        <f>IF(OR(AM110="",AN110="",AO110="",AP110=""),"",(ROUND(AM110*Gewichtung!$D$16,1)+ROUND(AN110*Gewichtung!$E$16,1)+ROUND(AO110*Gewichtung!$F$16,1)+ROUND(AP110*Gewichtung!$G$16,1)))</f>
        <v>80.5</v>
      </c>
      <c r="AR110" s="309">
        <f>IF(AQ110="","",(VLOOKUP(ROUND(AQ110,0),Notenschlüssel!$A$4:$D$104,2,0)))</f>
        <v>2.4</v>
      </c>
      <c r="AS110" s="5" t="str">
        <f t="shared" si="62"/>
        <v xml:space="preserve"> </v>
      </c>
      <c r="AT110" s="300" t="str">
        <f t="shared" si="56"/>
        <v/>
      </c>
      <c r="AU110" s="98"/>
      <c r="AV110" s="28"/>
      <c r="AW110" s="29"/>
      <c r="AX110" s="263" t="str">
        <f t="shared" si="57"/>
        <v>ausreichend</v>
      </c>
      <c r="AY110" s="263" t="str">
        <f t="shared" si="58"/>
        <v>ausreichend</v>
      </c>
      <c r="AZ110" s="263" t="str">
        <f t="shared" si="59"/>
        <v>mangelhaft</v>
      </c>
      <c r="BA110" s="265" t="str">
        <f>IF(AK110="","",VLOOKUP(AK110,Notenschlüssel!$B$4:$D$104,3,0))</f>
        <v>ausreichend</v>
      </c>
      <c r="BB110" s="265" t="str">
        <f>IF(AR110="","",VLOOKUP(AR110,Notenschlüssel!$B$4:$D$104,3,0))</f>
        <v>gut</v>
      </c>
    </row>
    <row r="111" spans="1:54">
      <c r="A111" s="1"/>
      <c r="B111" s="219"/>
      <c r="C111" s="380" t="s">
        <v>27</v>
      </c>
      <c r="D111" s="380"/>
      <c r="E111" s="380"/>
      <c r="F111" s="380"/>
      <c r="G111" s="380"/>
      <c r="H111" s="380"/>
      <c r="I111" s="380"/>
      <c r="J111" s="380"/>
      <c r="K111" s="331">
        <v>49</v>
      </c>
      <c r="L111" s="332"/>
      <c r="M111" s="203">
        <f t="shared" si="44"/>
        <v>49</v>
      </c>
      <c r="N111" s="204">
        <f>IF(K111="","",(VLOOKUP((ROUNDDOWN(M111,0)),Notenschlüssel!$A$4:$D$104,2,0)))</f>
        <v>4.5</v>
      </c>
      <c r="O111" s="205">
        <f t="shared" si="45"/>
        <v>9.8000000000000007</v>
      </c>
      <c r="P111" s="336">
        <v>50</v>
      </c>
      <c r="Q111" s="332"/>
      <c r="R111" s="203">
        <f t="shared" si="46"/>
        <v>50</v>
      </c>
      <c r="S111" s="206">
        <f>IF(P111="","",(VLOOKUP((ROUNDDOWN(R111,0)),Notenschlüssel!$A$4:$D$104,2,0)))</f>
        <v>4.4000000000000004</v>
      </c>
      <c r="T111" s="205">
        <f t="shared" si="47"/>
        <v>15</v>
      </c>
      <c r="U111" s="207">
        <f t="shared" si="48"/>
        <v>49.6</v>
      </c>
      <c r="V111" s="208">
        <f>IF(U111="","",(VLOOKUP((ROUNDDOWN(U111,0)),Notenschlüssel!$A$4:$D$104,2,0)))</f>
        <v>4.5</v>
      </c>
      <c r="W111" s="295">
        <f t="shared" si="60"/>
        <v>24.8</v>
      </c>
      <c r="X111" s="336">
        <v>49</v>
      </c>
      <c r="Y111" s="332"/>
      <c r="Z111" s="203">
        <f t="shared" si="49"/>
        <v>49</v>
      </c>
      <c r="AA111" s="208">
        <f>IF(X111="","",(VLOOKUP((ROUNDDOWN(Z111,0)),Notenschlüssel!$A$4:$D$104,2,0)))</f>
        <v>4.5</v>
      </c>
      <c r="AB111" s="297">
        <f t="shared" si="50"/>
        <v>14.7</v>
      </c>
      <c r="AC111" s="336">
        <v>27</v>
      </c>
      <c r="AD111" s="336">
        <v>27</v>
      </c>
      <c r="AE111" s="332"/>
      <c r="AF111" s="203">
        <f t="shared" si="51"/>
        <v>54</v>
      </c>
      <c r="AG111" s="208">
        <f>IF(AF111="","",(VLOOKUP((ROUNDDOWN(AF111,0)),Notenschlüssel!$A$4:$D$104,2,0)))</f>
        <v>4.2</v>
      </c>
      <c r="AH111" s="297">
        <f t="shared" si="52"/>
        <v>10.8</v>
      </c>
      <c r="AI111" s="24"/>
      <c r="AJ111" s="304">
        <f t="shared" si="61"/>
        <v>50.3</v>
      </c>
      <c r="AK111" s="303">
        <f>IF(AJ111="","",(VLOOKUP(ROUND(AJ111,0),Notenschlüssel!$A$4:$D$104,2,0)))</f>
        <v>4.4000000000000004</v>
      </c>
      <c r="AL111" s="3" t="str">
        <f t="shared" si="54"/>
        <v>D</v>
      </c>
      <c r="AM111" s="169">
        <v>81</v>
      </c>
      <c r="AN111" s="169">
        <v>80</v>
      </c>
      <c r="AO111" s="169">
        <v>80</v>
      </c>
      <c r="AP111" s="169">
        <v>81</v>
      </c>
      <c r="AQ111" s="306">
        <f>IF(OR(AM111="",AN111="",AO111="",AP111=""),"",(ROUND(AM111*Gewichtung!$D$16,1)+ROUND(AN111*Gewichtung!$E$16,1)+ROUND(AO111*Gewichtung!$F$16,1)+ROUND(AP111*Gewichtung!$G$16,1)))</f>
        <v>80.400000000000006</v>
      </c>
      <c r="AR111" s="303">
        <f>IF(AQ111="","",(VLOOKUP(ROUND(AQ111,0),Notenschlüssel!$A$4:$D$104,2,0)))</f>
        <v>2.5</v>
      </c>
      <c r="AS111" s="3" t="str">
        <f t="shared" si="62"/>
        <v xml:space="preserve"> </v>
      </c>
      <c r="AT111" s="298" t="str">
        <f t="shared" si="56"/>
        <v>?</v>
      </c>
      <c r="AU111" s="98"/>
      <c r="AV111" s="28"/>
      <c r="AW111" s="29"/>
      <c r="AX111" s="263" t="str">
        <f t="shared" si="57"/>
        <v>mangelhaft</v>
      </c>
      <c r="AY111" s="263" t="str">
        <f t="shared" si="58"/>
        <v>mangelhaft</v>
      </c>
      <c r="AZ111" s="263" t="str">
        <f t="shared" si="59"/>
        <v>ausreichend</v>
      </c>
      <c r="BA111" s="265" t="str">
        <f>IF(AK111="","",VLOOKUP(AK111,Notenschlüssel!$B$4:$D$104,3,0))</f>
        <v>ausreichend</v>
      </c>
      <c r="BB111" s="265" t="str">
        <f>IF(AR111="","",VLOOKUP(AR111,Notenschlüssel!$B$4:$D$104,3,0))</f>
        <v>befriedigend</v>
      </c>
    </row>
    <row r="112" spans="1:54">
      <c r="A112" s="1"/>
      <c r="B112" s="219"/>
      <c r="C112" s="380"/>
      <c r="D112" s="380"/>
      <c r="E112" s="380"/>
      <c r="F112" s="380"/>
      <c r="G112" s="380"/>
      <c r="H112" s="380"/>
      <c r="I112" s="380"/>
      <c r="J112" s="380"/>
      <c r="K112" s="325">
        <v>49</v>
      </c>
      <c r="L112" s="326"/>
      <c r="M112" s="185">
        <f t="shared" si="44"/>
        <v>49</v>
      </c>
      <c r="N112" s="182">
        <f>IF(K112="","",(VLOOKUP((ROUNDDOWN(M112,0)),Notenschlüssel!$A$4:$D$104,2,0)))</f>
        <v>4.5</v>
      </c>
      <c r="O112" s="183">
        <f t="shared" si="45"/>
        <v>9.8000000000000007</v>
      </c>
      <c r="P112" s="327">
        <v>50</v>
      </c>
      <c r="Q112" s="326"/>
      <c r="R112" s="185">
        <f t="shared" si="46"/>
        <v>50</v>
      </c>
      <c r="S112" s="181">
        <f>IF(P112="","",(VLOOKUP((ROUNDDOWN(R112,0)),Notenschlüssel!$A$4:$D$104,2,0)))</f>
        <v>4.4000000000000004</v>
      </c>
      <c r="T112" s="183">
        <f t="shared" si="47"/>
        <v>15</v>
      </c>
      <c r="U112" s="186">
        <f t="shared" si="48"/>
        <v>49.6</v>
      </c>
      <c r="V112" s="180">
        <f>IF(U112="","",(VLOOKUP((ROUNDDOWN(U112,0)),Notenschlüssel!$A$4:$D$104,2,0)))</f>
        <v>4.5</v>
      </c>
      <c r="W112" s="295">
        <f t="shared" si="60"/>
        <v>24.8</v>
      </c>
      <c r="X112" s="327">
        <v>52</v>
      </c>
      <c r="Y112" s="326"/>
      <c r="Z112" s="185">
        <f t="shared" si="49"/>
        <v>52</v>
      </c>
      <c r="AA112" s="180">
        <f>IF(X112="","",(VLOOKUP((ROUNDDOWN(Z112,0)),Notenschlüssel!$A$4:$D$104,2,0)))</f>
        <v>4.3</v>
      </c>
      <c r="AB112" s="241">
        <f t="shared" si="50"/>
        <v>15.6</v>
      </c>
      <c r="AC112" s="327">
        <v>25</v>
      </c>
      <c r="AD112" s="327">
        <v>24</v>
      </c>
      <c r="AE112" s="326"/>
      <c r="AF112" s="185">
        <f t="shared" si="51"/>
        <v>49</v>
      </c>
      <c r="AG112" s="180">
        <f>IF(AF112="","",(VLOOKUP((ROUNDDOWN(AF112,0)),Notenschlüssel!$A$4:$D$104,2,0)))</f>
        <v>4.5</v>
      </c>
      <c r="AH112" s="241">
        <f t="shared" si="52"/>
        <v>9.8000000000000007</v>
      </c>
      <c r="AI112" s="25"/>
      <c r="AJ112" s="304">
        <f t="shared" si="61"/>
        <v>50.2</v>
      </c>
      <c r="AK112" s="303">
        <f>IF(AJ112="","",(VLOOKUP(ROUND(AJ112,0),Notenschlüssel!$A$4:$D$104,2,0)))</f>
        <v>4.4000000000000004</v>
      </c>
      <c r="AL112" s="3" t="str">
        <f t="shared" si="54"/>
        <v>D</v>
      </c>
      <c r="AM112" s="27">
        <v>67</v>
      </c>
      <c r="AN112" s="27">
        <v>67</v>
      </c>
      <c r="AO112" s="27">
        <v>66</v>
      </c>
      <c r="AP112" s="27">
        <v>66</v>
      </c>
      <c r="AQ112" s="305">
        <f>IF(OR(AM112="",AN112="",AO112="",AP112=""),"",(ROUND(AM112*Gewichtung!$D$16,1)+ROUND(AN112*Gewichtung!$E$16,1)+ROUND(AO112*Gewichtung!$F$16,1)+ROUND(AP112*Gewichtung!$G$16,1)))</f>
        <v>66.5</v>
      </c>
      <c r="AR112" s="301">
        <f>IF(AQ112="","",(VLOOKUP(ROUND(AQ112,0),Notenschlüssel!$A$4:$D$104,2,0)))</f>
        <v>3.4</v>
      </c>
      <c r="AS112" s="4" t="str">
        <f t="shared" si="62"/>
        <v xml:space="preserve"> </v>
      </c>
      <c r="AT112" s="14" t="str">
        <f t="shared" si="56"/>
        <v>?</v>
      </c>
      <c r="AU112" s="98"/>
      <c r="AV112" s="28"/>
      <c r="AW112" s="29"/>
      <c r="AX112" s="263" t="str">
        <f t="shared" si="57"/>
        <v>mangelhaft</v>
      </c>
      <c r="AY112" s="263" t="str">
        <f t="shared" si="58"/>
        <v>ausreichend</v>
      </c>
      <c r="AZ112" s="263" t="str">
        <f t="shared" si="59"/>
        <v>mangelhaft</v>
      </c>
      <c r="BA112" s="265" t="str">
        <f>IF(AK112="","",VLOOKUP(AK112,Notenschlüssel!$B$4:$D$104,3,0))</f>
        <v>ausreichend</v>
      </c>
      <c r="BB112" s="265" t="str">
        <f>IF(AR112="","",VLOOKUP(AR112,Notenschlüssel!$B$4:$D$104,3,0))</f>
        <v>befriedigend</v>
      </c>
    </row>
    <row r="113" spans="1:54">
      <c r="A113" s="1"/>
      <c r="B113" s="219"/>
      <c r="C113" s="380"/>
      <c r="D113" s="380"/>
      <c r="E113" s="380"/>
      <c r="F113" s="380"/>
      <c r="G113" s="380"/>
      <c r="H113" s="380"/>
      <c r="I113" s="380"/>
      <c r="J113" s="380"/>
      <c r="K113" s="333">
        <v>52</v>
      </c>
      <c r="L113" s="334"/>
      <c r="M113" s="211">
        <f t="shared" si="44"/>
        <v>52</v>
      </c>
      <c r="N113" s="212">
        <f>IF(K113="","",(VLOOKUP((ROUNDDOWN(M113,0)),Notenschlüssel!$A$4:$D$104,2,0)))</f>
        <v>4.3</v>
      </c>
      <c r="O113" s="213">
        <f t="shared" si="45"/>
        <v>10.4</v>
      </c>
      <c r="P113" s="337">
        <v>51</v>
      </c>
      <c r="Q113" s="334"/>
      <c r="R113" s="211">
        <f t="shared" si="46"/>
        <v>51</v>
      </c>
      <c r="S113" s="215">
        <f>IF(P113="","",(VLOOKUP((ROUNDDOWN(R113,0)),Notenschlüssel!$A$4:$D$104,2,0)))</f>
        <v>4.3</v>
      </c>
      <c r="T113" s="213">
        <f t="shared" si="47"/>
        <v>15.3</v>
      </c>
      <c r="U113" s="216">
        <f t="shared" si="48"/>
        <v>51.4</v>
      </c>
      <c r="V113" s="217">
        <f>IF(U113="","",(VLOOKUP((ROUNDDOWN(U113,0)),Notenschlüssel!$A$4:$D$104,2,0)))</f>
        <v>4.3</v>
      </c>
      <c r="W113" s="295">
        <f t="shared" si="60"/>
        <v>25.7</v>
      </c>
      <c r="X113" s="337">
        <v>49</v>
      </c>
      <c r="Y113" s="334"/>
      <c r="Z113" s="211">
        <f t="shared" si="49"/>
        <v>49</v>
      </c>
      <c r="AA113" s="217">
        <f>IF(X113="","",(VLOOKUP((ROUNDDOWN(Z113,0)),Notenschlüssel!$A$4:$D$104,2,0)))</f>
        <v>4.5</v>
      </c>
      <c r="AB113" s="296">
        <f t="shared" si="50"/>
        <v>14.7</v>
      </c>
      <c r="AC113" s="337">
        <v>25</v>
      </c>
      <c r="AD113" s="337">
        <v>24</v>
      </c>
      <c r="AE113" s="334"/>
      <c r="AF113" s="211">
        <f t="shared" si="51"/>
        <v>49</v>
      </c>
      <c r="AG113" s="217">
        <f>IF(AF113="","",(VLOOKUP((ROUNDDOWN(AF113,0)),Notenschlüssel!$A$4:$D$104,2,0)))</f>
        <v>4.5</v>
      </c>
      <c r="AH113" s="296">
        <f t="shared" si="52"/>
        <v>9.8000000000000007</v>
      </c>
      <c r="AI113" s="218"/>
      <c r="AJ113" s="308">
        <f t="shared" si="61"/>
        <v>50.2</v>
      </c>
      <c r="AK113" s="309">
        <f>IF(AJ113="","",(VLOOKUP(ROUND(AJ113,0),Notenschlüssel!$A$4:$D$104,2,0)))</f>
        <v>4.4000000000000004</v>
      </c>
      <c r="AL113" s="5" t="str">
        <f t="shared" si="54"/>
        <v>D</v>
      </c>
      <c r="AM113" s="214">
        <v>67</v>
      </c>
      <c r="AN113" s="214">
        <v>66</v>
      </c>
      <c r="AO113" s="214">
        <v>66</v>
      </c>
      <c r="AP113" s="214">
        <v>67</v>
      </c>
      <c r="AQ113" s="308">
        <f>IF(OR(AM113="",AN113="",AO113="",AP113=""),"",(ROUND(AM113*Gewichtung!$D$16,1)+ROUND(AN113*Gewichtung!$E$16,1)+ROUND(AO113*Gewichtung!$F$16,1)+ROUND(AP113*Gewichtung!$G$16,1)))</f>
        <v>66.400000000000006</v>
      </c>
      <c r="AR113" s="309">
        <f>IF(AQ113="","",(VLOOKUP(ROUND(AQ113,0),Notenschlüssel!$A$4:$D$104,2,0)))</f>
        <v>3.5</v>
      </c>
      <c r="AS113" s="5" t="str">
        <f t="shared" si="62"/>
        <v xml:space="preserve"> </v>
      </c>
      <c r="AT113" s="300" t="str">
        <f t="shared" si="56"/>
        <v>?</v>
      </c>
      <c r="AU113" s="98"/>
      <c r="AV113" s="28"/>
      <c r="AW113" s="29"/>
      <c r="AX113" s="263" t="str">
        <f t="shared" si="57"/>
        <v>ausreichend</v>
      </c>
      <c r="AY113" s="263" t="str">
        <f t="shared" si="58"/>
        <v>mangelhaft</v>
      </c>
      <c r="AZ113" s="263" t="str">
        <f t="shared" si="59"/>
        <v>mangelhaft</v>
      </c>
      <c r="BA113" s="265" t="str">
        <f>IF(AK113="","",VLOOKUP(AK113,Notenschlüssel!$B$4:$D$104,3,0))</f>
        <v>ausreichend</v>
      </c>
      <c r="BB113" s="265" t="str">
        <f>IF(AR113="","",VLOOKUP(AR113,Notenschlüssel!$B$4:$D$104,3,0))</f>
        <v>ausreichend</v>
      </c>
    </row>
    <row r="114" spans="1:54">
      <c r="A114" s="1"/>
      <c r="B114" s="219"/>
      <c r="C114" s="378" t="s">
        <v>28</v>
      </c>
      <c r="D114" s="378"/>
      <c r="E114" s="378"/>
      <c r="F114" s="378"/>
      <c r="G114" s="378"/>
      <c r="H114" s="378"/>
      <c r="I114" s="378"/>
      <c r="J114" s="378"/>
      <c r="K114" s="329">
        <v>49</v>
      </c>
      <c r="L114" s="330"/>
      <c r="M114" s="195">
        <f t="shared" si="44"/>
        <v>49</v>
      </c>
      <c r="N114" s="196">
        <f>IF(K114="","",(VLOOKUP((ROUNDDOWN(M114,0)),Notenschlüssel!$A$4:$D$104,2,0)))</f>
        <v>4.5</v>
      </c>
      <c r="O114" s="197">
        <f t="shared" si="45"/>
        <v>9.8000000000000007</v>
      </c>
      <c r="P114" s="335">
        <v>50</v>
      </c>
      <c r="Q114" s="330"/>
      <c r="R114" s="195">
        <f t="shared" si="46"/>
        <v>50</v>
      </c>
      <c r="S114" s="199">
        <f>IF(P114="","",(VLOOKUP((ROUNDDOWN(R114,0)),Notenschlüssel!$A$4:$D$104,2,0)))</f>
        <v>4.4000000000000004</v>
      </c>
      <c r="T114" s="197">
        <f t="shared" si="47"/>
        <v>15</v>
      </c>
      <c r="U114" s="200">
        <f t="shared" si="48"/>
        <v>49.6</v>
      </c>
      <c r="V114" s="201">
        <f>IF(U114="","",(VLOOKUP((ROUNDDOWN(U114,0)),Notenschlüssel!$A$4:$D$104,2,0)))</f>
        <v>4.5</v>
      </c>
      <c r="W114" s="295">
        <f t="shared" si="60"/>
        <v>24.8</v>
      </c>
      <c r="X114" s="335">
        <v>49</v>
      </c>
      <c r="Y114" s="330"/>
      <c r="Z114" s="195">
        <f t="shared" si="49"/>
        <v>49</v>
      </c>
      <c r="AA114" s="201">
        <f>IF(X114="","",(VLOOKUP((ROUNDDOWN(Z114,0)),Notenschlüssel!$A$4:$D$104,2,0)))</f>
        <v>4.5</v>
      </c>
      <c r="AB114" s="295">
        <f t="shared" si="50"/>
        <v>14.7</v>
      </c>
      <c r="AC114" s="335">
        <v>25</v>
      </c>
      <c r="AD114" s="335">
        <v>24</v>
      </c>
      <c r="AE114" s="330"/>
      <c r="AF114" s="195">
        <f t="shared" si="51"/>
        <v>49</v>
      </c>
      <c r="AG114" s="201">
        <f>IF(AF114="","",(VLOOKUP((ROUNDDOWN(AF114,0)),Notenschlüssel!$A$4:$D$104,2,0)))</f>
        <v>4.5</v>
      </c>
      <c r="AH114" s="295">
        <f t="shared" si="52"/>
        <v>9.8000000000000007</v>
      </c>
      <c r="AI114" s="202"/>
      <c r="AJ114" s="307">
        <f t="shared" si="61"/>
        <v>49.3</v>
      </c>
      <c r="AK114" s="302">
        <f>IF(AJ114="","",(VLOOKUP(ROUND(AJ114,0),Notenschlüssel!$A$4:$D$104,2,0)))</f>
        <v>4.5</v>
      </c>
      <c r="AL114" s="2" t="str">
        <f t="shared" si="54"/>
        <v>D</v>
      </c>
      <c r="AM114" s="198">
        <v>50</v>
      </c>
      <c r="AN114" s="198">
        <v>50</v>
      </c>
      <c r="AO114" s="198">
        <v>49</v>
      </c>
      <c r="AP114" s="198">
        <v>49</v>
      </c>
      <c r="AQ114" s="307">
        <f>IF(OR(AM114="",AN114="",AO114="",AP114=""),"",(ROUND(AM114*Gewichtung!$D$16,1)+ROUND(AN114*Gewichtung!$E$16,1)+ROUND(AO114*Gewichtung!$F$16,1)+ROUND(AP114*Gewichtung!$G$16,1)))</f>
        <v>49.5</v>
      </c>
      <c r="AR114" s="302">
        <f>IF(AQ114="","",(VLOOKUP(ROUND(AQ114,0),Notenschlüssel!$A$4:$D$104,2,0)))</f>
        <v>4.4000000000000004</v>
      </c>
      <c r="AS114" s="2" t="str">
        <f t="shared" si="62"/>
        <v xml:space="preserve"> </v>
      </c>
      <c r="AT114" s="299" t="str">
        <f t="shared" si="56"/>
        <v>?</v>
      </c>
      <c r="AU114" s="98"/>
      <c r="AV114" s="28"/>
      <c r="AW114" s="29"/>
      <c r="AX114" s="263" t="str">
        <f t="shared" si="57"/>
        <v>mangelhaft</v>
      </c>
      <c r="AY114" s="263" t="str">
        <f t="shared" si="58"/>
        <v>mangelhaft</v>
      </c>
      <c r="AZ114" s="263" t="str">
        <f t="shared" si="59"/>
        <v>mangelhaft</v>
      </c>
      <c r="BA114" s="265" t="str">
        <f>IF(AK114="","",VLOOKUP(AK114,Notenschlüssel!$B$4:$D$104,3,0))</f>
        <v>mangelhaft</v>
      </c>
      <c r="BB114" s="265" t="str">
        <f>IF(AR114="","",VLOOKUP(AR114,Notenschlüssel!$B$4:$D$104,3,0))</f>
        <v>ausreichend</v>
      </c>
    </row>
    <row r="115" spans="1:54">
      <c r="A115" s="1"/>
      <c r="B115" s="219"/>
      <c r="C115" s="379" t="s">
        <v>29</v>
      </c>
      <c r="D115" s="379"/>
      <c r="E115" s="379"/>
      <c r="F115" s="379"/>
      <c r="G115" s="379"/>
      <c r="H115" s="379"/>
      <c r="I115" s="379"/>
      <c r="J115" s="379"/>
      <c r="K115" s="331">
        <v>29</v>
      </c>
      <c r="L115" s="332"/>
      <c r="M115" s="203">
        <f t="shared" si="44"/>
        <v>29</v>
      </c>
      <c r="N115" s="204">
        <f>IF(K115="","",(VLOOKUP((ROUNDDOWN(M115,0)),Notenschlüssel!$A$4:$D$104,2,0)))</f>
        <v>5.5</v>
      </c>
      <c r="O115" s="205">
        <f t="shared" si="45"/>
        <v>5.8</v>
      </c>
      <c r="P115" s="336">
        <v>30</v>
      </c>
      <c r="Q115" s="332"/>
      <c r="R115" s="203">
        <f t="shared" si="46"/>
        <v>30</v>
      </c>
      <c r="S115" s="206">
        <f>IF(P115="","",(VLOOKUP((ROUNDDOWN(R115,0)),Notenschlüssel!$A$4:$D$104,2,0)))</f>
        <v>5.4</v>
      </c>
      <c r="T115" s="205">
        <f t="shared" si="47"/>
        <v>9</v>
      </c>
      <c r="U115" s="207">
        <f t="shared" si="48"/>
        <v>29.6</v>
      </c>
      <c r="V115" s="208">
        <f>IF(U115="","",(VLOOKUP((ROUNDDOWN(U115,0)),Notenschlüssel!$A$4:$D$104,2,0)))</f>
        <v>5.5</v>
      </c>
      <c r="W115" s="295">
        <f t="shared" si="60"/>
        <v>14.8</v>
      </c>
      <c r="X115" s="336">
        <v>100</v>
      </c>
      <c r="Y115" s="332"/>
      <c r="Z115" s="203">
        <f t="shared" si="49"/>
        <v>100</v>
      </c>
      <c r="AA115" s="208">
        <f>IF(X115="","",(VLOOKUP((ROUNDDOWN(Z115,0)),Notenschlüssel!$A$4:$D$104,2,0)))</f>
        <v>1</v>
      </c>
      <c r="AB115" s="297">
        <f t="shared" si="50"/>
        <v>30</v>
      </c>
      <c r="AC115" s="336">
        <v>50</v>
      </c>
      <c r="AD115" s="336">
        <v>50</v>
      </c>
      <c r="AE115" s="332"/>
      <c r="AF115" s="203">
        <f t="shared" si="51"/>
        <v>100</v>
      </c>
      <c r="AG115" s="208">
        <f>IF(AF115="","",(VLOOKUP((ROUNDDOWN(AF115,0)),Notenschlüssel!$A$4:$D$104,2,0)))</f>
        <v>1</v>
      </c>
      <c r="AH115" s="297">
        <f t="shared" si="52"/>
        <v>20</v>
      </c>
      <c r="AI115" s="24"/>
      <c r="AJ115" s="304">
        <f t="shared" si="61"/>
        <v>64.8</v>
      </c>
      <c r="AK115" s="303">
        <f>IF(AJ115="","",(VLOOKUP(ROUND(AJ115,0),Notenschlüssel!$A$4:$D$104,2,0)))</f>
        <v>3.5</v>
      </c>
      <c r="AL115" s="3" t="str">
        <f t="shared" si="54"/>
        <v>D</v>
      </c>
      <c r="AM115" s="169">
        <v>50</v>
      </c>
      <c r="AN115" s="169">
        <v>49</v>
      </c>
      <c r="AO115" s="169">
        <v>49</v>
      </c>
      <c r="AP115" s="169">
        <v>50</v>
      </c>
      <c r="AQ115" s="306">
        <f>IF(OR(AM115="",AN115="",AO115="",AP115=""),"",(ROUND(AM115*Gewichtung!$D$16,1)+ROUND(AN115*Gewichtung!$E$16,1)+ROUND(AO115*Gewichtung!$F$16,1)+ROUND(AP115*Gewichtung!$G$16,1)))</f>
        <v>49.4</v>
      </c>
      <c r="AR115" s="303">
        <f>IF(AQ115="","",(VLOOKUP(ROUND(AQ115,0),Notenschlüssel!$A$4:$D$104,2,0)))</f>
        <v>4.5</v>
      </c>
      <c r="AS115" s="3" t="str">
        <f t="shared" si="62"/>
        <v>D</v>
      </c>
      <c r="AT115" s="298" t="str">
        <f t="shared" si="56"/>
        <v>?</v>
      </c>
      <c r="AU115" s="98"/>
      <c r="AV115" s="28"/>
      <c r="AW115" s="29"/>
      <c r="AX115" s="263" t="str">
        <f t="shared" si="57"/>
        <v>ungenügend</v>
      </c>
      <c r="AY115" s="263" t="str">
        <f t="shared" si="58"/>
        <v>sehr gut</v>
      </c>
      <c r="AZ115" s="263" t="str">
        <f t="shared" si="59"/>
        <v>sehr gut</v>
      </c>
      <c r="BA115" s="265" t="str">
        <f>IF(AK115="","",VLOOKUP(AK115,Notenschlüssel!$B$4:$D$104,3,0))</f>
        <v>ausreichend</v>
      </c>
      <c r="BB115" s="265" t="str">
        <f>IF(AR115="","",VLOOKUP(AR115,Notenschlüssel!$B$4:$D$104,3,0))</f>
        <v>mangelhaft</v>
      </c>
    </row>
    <row r="116" spans="1:54">
      <c r="A116" s="1"/>
      <c r="B116" s="219"/>
      <c r="C116" s="379"/>
      <c r="D116" s="379"/>
      <c r="E116" s="379"/>
      <c r="F116" s="379"/>
      <c r="G116" s="379"/>
      <c r="H116" s="379"/>
      <c r="I116" s="379"/>
      <c r="J116" s="379"/>
      <c r="K116" s="325">
        <v>100</v>
      </c>
      <c r="L116" s="326"/>
      <c r="M116" s="185">
        <f t="shared" si="44"/>
        <v>100</v>
      </c>
      <c r="N116" s="182">
        <f>IF(K116="","",(VLOOKUP((ROUNDDOWN(M116,0)),Notenschlüssel!$A$4:$D$104,2,0)))</f>
        <v>1</v>
      </c>
      <c r="O116" s="183">
        <f t="shared" si="45"/>
        <v>20</v>
      </c>
      <c r="P116" s="327">
        <v>100</v>
      </c>
      <c r="Q116" s="326"/>
      <c r="R116" s="185">
        <f t="shared" si="46"/>
        <v>100</v>
      </c>
      <c r="S116" s="181">
        <f>IF(P116="","",(VLOOKUP((ROUNDDOWN(R116,0)),Notenschlüssel!$A$4:$D$104,2,0)))</f>
        <v>1</v>
      </c>
      <c r="T116" s="183">
        <f t="shared" si="47"/>
        <v>30</v>
      </c>
      <c r="U116" s="186">
        <f t="shared" si="48"/>
        <v>100</v>
      </c>
      <c r="V116" s="180">
        <f>IF(U116="","",(VLOOKUP((ROUNDDOWN(U116,0)),Notenschlüssel!$A$4:$D$104,2,0)))</f>
        <v>1</v>
      </c>
      <c r="W116" s="295">
        <f t="shared" si="60"/>
        <v>50</v>
      </c>
      <c r="X116" s="327">
        <v>29</v>
      </c>
      <c r="Y116" s="326"/>
      <c r="Z116" s="185">
        <f t="shared" si="49"/>
        <v>29</v>
      </c>
      <c r="AA116" s="180">
        <f>IF(X116="","",(VLOOKUP((ROUNDDOWN(Z116,0)),Notenschlüssel!$A$4:$D$104,2,0)))</f>
        <v>5.5</v>
      </c>
      <c r="AB116" s="241">
        <f t="shared" si="50"/>
        <v>8.6999999999999993</v>
      </c>
      <c r="AC116" s="327">
        <v>50</v>
      </c>
      <c r="AD116" s="327">
        <v>50</v>
      </c>
      <c r="AE116" s="326"/>
      <c r="AF116" s="185">
        <f t="shared" si="51"/>
        <v>100</v>
      </c>
      <c r="AG116" s="180">
        <f>IF(AF116="","",(VLOOKUP((ROUNDDOWN(AF116,0)),Notenschlüssel!$A$4:$D$104,2,0)))</f>
        <v>1</v>
      </c>
      <c r="AH116" s="241">
        <f t="shared" si="52"/>
        <v>20</v>
      </c>
      <c r="AI116" s="25"/>
      <c r="AJ116" s="304">
        <f t="shared" si="61"/>
        <v>78.7</v>
      </c>
      <c r="AK116" s="303">
        <f>IF(AJ116="","",(VLOOKUP(ROUND(AJ116,0),Notenschlüssel!$A$4:$D$104,2,0)))</f>
        <v>2.5</v>
      </c>
      <c r="AL116" s="3" t="str">
        <f t="shared" si="54"/>
        <v>D</v>
      </c>
      <c r="AM116" s="27">
        <v>30</v>
      </c>
      <c r="AN116" s="27">
        <v>30</v>
      </c>
      <c r="AO116" s="27">
        <v>29</v>
      </c>
      <c r="AP116" s="27">
        <v>29</v>
      </c>
      <c r="AQ116" s="305">
        <f>IF(OR(AM116="",AN116="",AO116="",AP116=""),"",(ROUND(AM116*Gewichtung!$D$16,1)+ROUND(AN116*Gewichtung!$E$16,1)+ROUND(AO116*Gewichtung!$F$16,1)+ROUND(AP116*Gewichtung!$G$16,1)))</f>
        <v>29.5</v>
      </c>
      <c r="AR116" s="301">
        <f>IF(AQ116="","",(VLOOKUP(ROUND(AQ116,0),Notenschlüssel!$A$4:$D$104,2,0)))</f>
        <v>5.4</v>
      </c>
      <c r="AS116" s="4" t="str">
        <f t="shared" si="62"/>
        <v>D</v>
      </c>
      <c r="AT116" s="14" t="str">
        <f t="shared" si="56"/>
        <v>?</v>
      </c>
      <c r="AU116" s="98"/>
      <c r="AV116" s="28"/>
      <c r="AW116" s="29"/>
      <c r="AX116" s="263" t="str">
        <f t="shared" si="57"/>
        <v>sehr gut</v>
      </c>
      <c r="AY116" s="263" t="str">
        <f t="shared" si="58"/>
        <v>ungenügend</v>
      </c>
      <c r="AZ116" s="263" t="str">
        <f t="shared" si="59"/>
        <v>sehr gut</v>
      </c>
      <c r="BA116" s="265" t="str">
        <f>IF(AK116="","",VLOOKUP(AK116,Notenschlüssel!$B$4:$D$104,3,0))</f>
        <v>befriedigend</v>
      </c>
      <c r="BB116" s="265" t="str">
        <f>IF(AR116="","",VLOOKUP(AR116,Notenschlüssel!$B$4:$D$104,3,0))</f>
        <v>mangelhaft</v>
      </c>
    </row>
    <row r="117" spans="1:54">
      <c r="A117" s="1"/>
      <c r="B117" s="219"/>
      <c r="C117" s="379"/>
      <c r="D117" s="379"/>
      <c r="E117" s="379"/>
      <c r="F117" s="379"/>
      <c r="G117" s="379"/>
      <c r="H117" s="379"/>
      <c r="I117" s="379"/>
      <c r="J117" s="379"/>
      <c r="K117" s="333">
        <v>100</v>
      </c>
      <c r="L117" s="334"/>
      <c r="M117" s="211">
        <f t="shared" si="44"/>
        <v>100</v>
      </c>
      <c r="N117" s="212">
        <f>IF(K117="","",(VLOOKUP((ROUNDDOWN(M117,0)),Notenschlüssel!$A$4:$D$104,2,0)))</f>
        <v>1</v>
      </c>
      <c r="O117" s="213">
        <f t="shared" si="45"/>
        <v>20</v>
      </c>
      <c r="P117" s="337">
        <v>100</v>
      </c>
      <c r="Q117" s="334"/>
      <c r="R117" s="211">
        <f t="shared" si="46"/>
        <v>100</v>
      </c>
      <c r="S117" s="215">
        <f>IF(P117="","",(VLOOKUP((ROUNDDOWN(R117,0)),Notenschlüssel!$A$4:$D$104,2,0)))</f>
        <v>1</v>
      </c>
      <c r="T117" s="213">
        <f t="shared" si="47"/>
        <v>30</v>
      </c>
      <c r="U117" s="216">
        <f t="shared" si="48"/>
        <v>100</v>
      </c>
      <c r="V117" s="217">
        <f>IF(U117="","",(VLOOKUP((ROUNDDOWN(U117,0)),Notenschlüssel!$A$4:$D$104,2,0)))</f>
        <v>1</v>
      </c>
      <c r="W117" s="295">
        <f t="shared" si="60"/>
        <v>50</v>
      </c>
      <c r="X117" s="337">
        <v>100</v>
      </c>
      <c r="Y117" s="334"/>
      <c r="Z117" s="211">
        <f t="shared" si="49"/>
        <v>100</v>
      </c>
      <c r="AA117" s="217">
        <f>IF(X117="","",(VLOOKUP((ROUNDDOWN(Z117,0)),Notenschlüssel!$A$4:$D$104,2,0)))</f>
        <v>1</v>
      </c>
      <c r="AB117" s="296">
        <f t="shared" si="50"/>
        <v>30</v>
      </c>
      <c r="AC117" s="337">
        <v>14</v>
      </c>
      <c r="AD117" s="337">
        <v>15</v>
      </c>
      <c r="AE117" s="334"/>
      <c r="AF117" s="211">
        <f t="shared" si="51"/>
        <v>29</v>
      </c>
      <c r="AG117" s="217">
        <f>IF(AF117="","",(VLOOKUP((ROUNDDOWN(AF117,0)),Notenschlüssel!$A$4:$D$104,2,0)))</f>
        <v>5.5</v>
      </c>
      <c r="AH117" s="296">
        <f t="shared" si="52"/>
        <v>5.8</v>
      </c>
      <c r="AI117" s="218"/>
      <c r="AJ117" s="304">
        <f t="shared" si="61"/>
        <v>85.8</v>
      </c>
      <c r="AK117" s="303">
        <f>IF(AJ117="","",(VLOOKUP(ROUND(AJ117,0),Notenschlüssel!$A$4:$D$104,2,0)))</f>
        <v>2</v>
      </c>
      <c r="AL117" s="3" t="str">
        <f t="shared" si="54"/>
        <v>D</v>
      </c>
      <c r="AM117" s="214">
        <v>30</v>
      </c>
      <c r="AN117" s="214">
        <v>29</v>
      </c>
      <c r="AO117" s="214">
        <v>29</v>
      </c>
      <c r="AP117" s="214">
        <v>30</v>
      </c>
      <c r="AQ117" s="305">
        <f>IF(OR(AM117="",AN117="",AO117="",AP117=""),"",(ROUND(AM117*Gewichtung!$D$16,1)+ROUND(AN117*Gewichtung!$E$16,1)+ROUND(AO117*Gewichtung!$F$16,1)+ROUND(AP117*Gewichtung!$G$16,1)))</f>
        <v>29.4</v>
      </c>
      <c r="AR117" s="301">
        <f>IF(AQ117="","",(VLOOKUP(ROUND(AQ117,0),Notenschlüssel!$A$4:$D$104,2,0)))</f>
        <v>5.5</v>
      </c>
      <c r="AS117" s="4" t="str">
        <f t="shared" si="62"/>
        <v>D</v>
      </c>
      <c r="AT117" s="14" t="str">
        <f t="shared" si="56"/>
        <v>?</v>
      </c>
      <c r="AU117" s="98"/>
      <c r="AV117" s="28"/>
      <c r="AW117" s="29"/>
      <c r="AX117" s="267" t="str">
        <f t="shared" si="57"/>
        <v>sehr gut</v>
      </c>
      <c r="AY117" s="268" t="str">
        <f t="shared" si="58"/>
        <v>sehr gut</v>
      </c>
      <c r="AZ117" s="269" t="str">
        <f t="shared" si="59"/>
        <v>ungenügend</v>
      </c>
      <c r="BA117" s="265" t="str">
        <f>IF(AK117="","",VLOOKUP(AK117,Notenschlüssel!$B$4:$D$104,3,0))</f>
        <v>gut</v>
      </c>
      <c r="BB117" s="266" t="str">
        <f>IF(AR117="","",VLOOKUP(AR117,Notenschlüssel!$B$4:$D$104,3,0))</f>
        <v>ungenügend</v>
      </c>
    </row>
    <row r="118" spans="1:54" ht="5.0999999999999996" customHeight="1">
      <c r="A118" s="154"/>
      <c r="B118" s="155"/>
      <c r="C118" s="155"/>
      <c r="D118" s="155"/>
      <c r="E118" s="155"/>
      <c r="F118" s="155"/>
      <c r="G118" s="155"/>
      <c r="H118" s="155"/>
      <c r="I118" s="46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358"/>
      <c r="AV118" s="358"/>
      <c r="AW118" s="359"/>
    </row>
    <row r="119" spans="1:54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381" t="s">
        <v>83</v>
      </c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1"/>
      <c r="AA119" s="381"/>
      <c r="AB119" s="381"/>
      <c r="AC119" s="381"/>
      <c r="AD119" s="381"/>
      <c r="AE119" s="381"/>
      <c r="AF119" s="381"/>
      <c r="AG119" s="381"/>
      <c r="AH119" s="381"/>
      <c r="AI119" s="381"/>
      <c r="AJ119" s="381"/>
      <c r="AK119" s="381"/>
      <c r="AL119" s="381"/>
      <c r="AM119" s="381"/>
      <c r="AN119" s="381"/>
      <c r="AO119" s="381"/>
      <c r="AP119" s="381"/>
      <c r="AQ119" s="381"/>
      <c r="AR119" s="381"/>
      <c r="AS119" s="381"/>
      <c r="AT119" s="261"/>
      <c r="AU119" s="261"/>
      <c r="AV119" s="261"/>
    </row>
    <row r="120" spans="1:54">
      <c r="G120" s="134"/>
      <c r="H120" s="137"/>
      <c r="I120" s="137"/>
      <c r="J120" s="134"/>
      <c r="K120" s="352" t="s">
        <v>85</v>
      </c>
      <c r="L120" s="352"/>
      <c r="M120" s="352"/>
      <c r="N120" s="352"/>
      <c r="O120" s="352"/>
      <c r="P120" s="352"/>
      <c r="Q120" s="352"/>
      <c r="R120" s="352"/>
      <c r="S120" s="352"/>
      <c r="T120" s="352"/>
      <c r="U120" s="352"/>
      <c r="V120" s="352"/>
      <c r="W120" s="352"/>
      <c r="X120" s="352"/>
      <c r="Y120" s="352"/>
      <c r="Z120" s="352"/>
      <c r="AA120" s="352"/>
      <c r="AB120" s="352"/>
      <c r="AC120" s="352"/>
      <c r="AD120" s="352"/>
      <c r="AE120" s="352"/>
      <c r="AF120" s="352"/>
      <c r="AG120" s="352"/>
      <c r="AH120" s="352"/>
      <c r="AI120" s="352"/>
      <c r="AJ120" s="352"/>
      <c r="AK120" s="352"/>
      <c r="AL120" s="352"/>
      <c r="AM120" s="352"/>
      <c r="AN120" s="352"/>
      <c r="AO120" s="352"/>
      <c r="AP120" s="352"/>
      <c r="AQ120" s="352"/>
      <c r="AR120" s="352"/>
      <c r="AS120" s="352"/>
    </row>
    <row r="121" spans="1:54">
      <c r="G121" s="134"/>
      <c r="H121" s="137"/>
      <c r="I121" s="137"/>
      <c r="J121" s="134"/>
      <c r="K121" s="352" t="s">
        <v>84</v>
      </c>
      <c r="L121" s="352"/>
      <c r="M121" s="352"/>
      <c r="N121" s="352"/>
      <c r="O121" s="352"/>
      <c r="P121" s="352"/>
      <c r="Q121" s="352"/>
      <c r="R121" s="352"/>
      <c r="S121" s="352"/>
      <c r="T121" s="352"/>
      <c r="U121" s="352"/>
      <c r="V121" s="352"/>
      <c r="W121" s="352"/>
      <c r="X121" s="352"/>
      <c r="Y121" s="352"/>
      <c r="Z121" s="352"/>
      <c r="AA121" s="352"/>
      <c r="AB121" s="352"/>
      <c r="AC121" s="352"/>
      <c r="AD121" s="352"/>
      <c r="AE121" s="352"/>
      <c r="AF121" s="352"/>
      <c r="AG121" s="352"/>
      <c r="AH121" s="352"/>
      <c r="AI121" s="352"/>
      <c r="AJ121" s="352"/>
      <c r="AK121" s="352"/>
      <c r="AL121" s="352"/>
      <c r="AM121" s="352"/>
      <c r="AN121" s="352"/>
      <c r="AO121" s="352"/>
      <c r="AP121" s="352"/>
      <c r="AQ121" s="352"/>
      <c r="AR121" s="352"/>
      <c r="AS121" s="352"/>
    </row>
    <row r="122" spans="1:54">
      <c r="G122" s="135"/>
      <c r="H122" s="137"/>
      <c r="I122" s="137"/>
      <c r="J122" s="134"/>
      <c r="K122" s="352" t="s">
        <v>86</v>
      </c>
      <c r="L122" s="352"/>
      <c r="M122" s="352"/>
      <c r="N122" s="352"/>
      <c r="O122" s="352"/>
      <c r="P122" s="352"/>
      <c r="Q122" s="352"/>
      <c r="R122" s="352"/>
      <c r="S122" s="352"/>
      <c r="T122" s="352"/>
      <c r="U122" s="352"/>
      <c r="V122" s="352"/>
      <c r="W122" s="352"/>
      <c r="X122" s="352"/>
      <c r="Y122" s="352"/>
      <c r="Z122" s="352"/>
      <c r="AA122" s="352"/>
      <c r="AB122" s="352"/>
      <c r="AC122" s="352"/>
      <c r="AD122" s="352"/>
      <c r="AE122" s="352"/>
      <c r="AF122" s="352"/>
      <c r="AG122" s="352"/>
      <c r="AH122" s="352"/>
      <c r="AI122" s="352"/>
      <c r="AJ122" s="352"/>
      <c r="AK122" s="352"/>
      <c r="AL122" s="352"/>
      <c r="AM122" s="352"/>
      <c r="AN122" s="352"/>
      <c r="AO122" s="352"/>
      <c r="AP122" s="352"/>
      <c r="AQ122" s="352"/>
      <c r="AR122" s="352"/>
      <c r="AS122" s="352"/>
    </row>
    <row r="123" spans="1:54">
      <c r="G123" s="135"/>
      <c r="H123" s="137"/>
      <c r="I123" s="137"/>
      <c r="J123" s="134"/>
      <c r="K123" s="352" t="s">
        <v>93</v>
      </c>
      <c r="L123" s="352"/>
      <c r="M123" s="352"/>
      <c r="N123" s="352"/>
      <c r="O123" s="352"/>
      <c r="P123" s="352"/>
      <c r="Q123" s="352"/>
      <c r="R123" s="352"/>
      <c r="S123" s="352"/>
      <c r="T123" s="352"/>
      <c r="U123" s="352"/>
      <c r="V123" s="352"/>
      <c r="W123" s="352"/>
      <c r="X123" s="352"/>
      <c r="Y123" s="352"/>
      <c r="Z123" s="352"/>
      <c r="AA123" s="352"/>
      <c r="AB123" s="352"/>
      <c r="AC123" s="352"/>
      <c r="AD123" s="352"/>
      <c r="AE123" s="352"/>
      <c r="AF123" s="352"/>
      <c r="AG123" s="352"/>
      <c r="AH123" s="352"/>
      <c r="AI123" s="352"/>
      <c r="AJ123" s="352"/>
      <c r="AK123" s="352"/>
      <c r="AL123" s="352"/>
      <c r="AM123" s="352"/>
      <c r="AN123" s="352"/>
      <c r="AO123" s="352"/>
      <c r="AP123" s="352"/>
      <c r="AQ123" s="352"/>
      <c r="AR123" s="352"/>
      <c r="AS123" s="352"/>
    </row>
    <row r="124" spans="1:54">
      <c r="G124" s="136"/>
      <c r="H124" s="137"/>
      <c r="I124" s="137"/>
      <c r="J124" s="134"/>
      <c r="K124" s="352" t="s">
        <v>94</v>
      </c>
      <c r="L124" s="352"/>
      <c r="M124" s="352"/>
      <c r="N124" s="352"/>
      <c r="O124" s="352"/>
      <c r="P124" s="352"/>
      <c r="Q124" s="352"/>
      <c r="R124" s="352"/>
      <c r="S124" s="352"/>
      <c r="T124" s="352"/>
      <c r="U124" s="352"/>
      <c r="V124" s="352"/>
      <c r="W124" s="352"/>
      <c r="X124" s="352"/>
      <c r="Y124" s="352"/>
      <c r="Z124" s="352"/>
      <c r="AA124" s="352"/>
      <c r="AB124" s="352"/>
      <c r="AC124" s="352"/>
      <c r="AD124" s="352"/>
      <c r="AE124" s="352"/>
      <c r="AF124" s="352"/>
      <c r="AG124" s="352"/>
      <c r="AH124" s="352"/>
      <c r="AI124" s="352"/>
      <c r="AJ124" s="352"/>
      <c r="AK124" s="352"/>
      <c r="AL124" s="352"/>
      <c r="AM124" s="352"/>
      <c r="AN124" s="352"/>
      <c r="AO124" s="352"/>
      <c r="AP124" s="352"/>
      <c r="AQ124" s="352"/>
      <c r="AR124" s="352"/>
      <c r="AS124" s="352"/>
    </row>
    <row r="125" spans="1:54">
      <c r="G125" s="135"/>
      <c r="H125" s="137"/>
      <c r="I125" s="137"/>
      <c r="J125" s="134"/>
      <c r="K125" s="134"/>
    </row>
    <row r="126" spans="1:54">
      <c r="G126" s="135"/>
      <c r="H126" s="137"/>
      <c r="I126" s="137"/>
      <c r="J126" s="134"/>
      <c r="K126" s="134"/>
    </row>
    <row r="127" spans="1:54">
      <c r="G127" s="135"/>
      <c r="H127" s="137"/>
      <c r="I127" s="137"/>
      <c r="J127" s="134"/>
      <c r="K127" s="134"/>
    </row>
    <row r="128" spans="1:54">
      <c r="G128" s="135"/>
      <c r="H128" s="137"/>
      <c r="I128" s="137"/>
      <c r="J128" s="134"/>
      <c r="K128" s="134"/>
    </row>
    <row r="129" spans="7:12">
      <c r="G129" s="135"/>
      <c r="H129" s="137"/>
      <c r="L129" s="134"/>
    </row>
    <row r="130" spans="7:12">
      <c r="G130" s="135"/>
      <c r="H130" s="137"/>
      <c r="L130" s="134"/>
    </row>
    <row r="131" spans="7:12">
      <c r="L131" s="134"/>
    </row>
    <row r="132" spans="7:12">
      <c r="L132" s="134"/>
    </row>
    <row r="133" spans="7:12">
      <c r="L133" s="134"/>
    </row>
    <row r="134" spans="7:12">
      <c r="L134" s="134"/>
    </row>
    <row r="135" spans="7:12">
      <c r="L135" s="134"/>
    </row>
    <row r="136" spans="7:12">
      <c r="L136" s="134"/>
    </row>
    <row r="137" spans="7:12">
      <c r="L137" s="134"/>
    </row>
    <row r="138" spans="7:12">
      <c r="L138" s="134"/>
    </row>
    <row r="139" spans="7:12">
      <c r="L139" s="134"/>
    </row>
    <row r="140" spans="7:12">
      <c r="L140" s="134"/>
    </row>
    <row r="141" spans="7:12">
      <c r="L141" s="134"/>
    </row>
    <row r="142" spans="7:12">
      <c r="L142" s="134"/>
    </row>
  </sheetData>
  <sheetProtection sheet="1" objects="1" scenarios="1"/>
  <mergeCells count="34">
    <mergeCell ref="C108:J110"/>
    <mergeCell ref="C111:J113"/>
    <mergeCell ref="C114:J114"/>
    <mergeCell ref="C115:J117"/>
    <mergeCell ref="K119:AS119"/>
    <mergeCell ref="A104:H104"/>
    <mergeCell ref="K104:AS104"/>
    <mergeCell ref="AT104:AV104"/>
    <mergeCell ref="C106:J106"/>
    <mergeCell ref="C107:J107"/>
    <mergeCell ref="AT2:AV2"/>
    <mergeCell ref="AU5:AV5"/>
    <mergeCell ref="AT6:AT8"/>
    <mergeCell ref="K120:AS120"/>
    <mergeCell ref="AI7:AK7"/>
    <mergeCell ref="AS6:AS7"/>
    <mergeCell ref="AM6:AP6"/>
    <mergeCell ref="AL6:AL7"/>
    <mergeCell ref="AI6:AK6"/>
    <mergeCell ref="U6:W6"/>
    <mergeCell ref="AM2:AS2"/>
    <mergeCell ref="K2:AL2"/>
    <mergeCell ref="X6:AB6"/>
    <mergeCell ref="AC6:AH6"/>
    <mergeCell ref="K6:O6"/>
    <mergeCell ref="P6:T6"/>
    <mergeCell ref="K123:AS123"/>
    <mergeCell ref="K124:AS124"/>
    <mergeCell ref="AX6:BA6"/>
    <mergeCell ref="K121:AS121"/>
    <mergeCell ref="K122:AS122"/>
    <mergeCell ref="AU103:AW103"/>
    <mergeCell ref="AU105:AW105"/>
    <mergeCell ref="AU118:AW118"/>
  </mergeCells>
  <phoneticPr fontId="29" type="noConversion"/>
  <conditionalFormatting sqref="N9:N102 S9:S102 V9:V102 AA9:AA102 AG9:AG102 N106:N117 S106:S117 V106:V117 AA106:AA117 AG106:AG117">
    <cfRule type="cellIs" dxfId="60" priority="97" operator="greaterThanOrEqual">
      <formula>4.5</formula>
    </cfRule>
  </conditionalFormatting>
  <conditionalFormatting sqref="S9:S102 S106:S117">
    <cfRule type="containsBlanks" dxfId="59" priority="85">
      <formula>LEN(TRIM(S9))=0</formula>
    </cfRule>
  </conditionalFormatting>
  <conditionalFormatting sqref="V9:V102 V106:V117 AA106:AA117 AG106:AG117 N9:N102 AA9:AA102 AG9:AG102 N106:N117 S9:S102 S106:S117">
    <cfRule type="cellIs" dxfId="58" priority="96" operator="greaterThanOrEqual">
      <formula>5.5</formula>
    </cfRule>
  </conditionalFormatting>
  <conditionalFormatting sqref="V9:V102 V106:V117 AA106:AA117 AG106:AG117">
    <cfRule type="containsBlanks" dxfId="57" priority="94">
      <formula>LEN(TRIM(V9))=0</formula>
    </cfRule>
  </conditionalFormatting>
  <conditionalFormatting sqref="W9:W102 W106:W117">
    <cfRule type="cellIs" dxfId="56" priority="77" operator="equal">
      <formula>6</formula>
    </cfRule>
    <cfRule type="cellIs" dxfId="55" priority="78" operator="equal">
      <formula>5</formula>
    </cfRule>
  </conditionalFormatting>
  <conditionalFormatting sqref="AA9:AA102 AG9:AG102 N9:N102 V9:V102 N106:N117 V106:V117 AA106:AA117 AG106:AG117">
    <cfRule type="containsBlanks" dxfId="54" priority="86">
      <formula>LEN(TRIM(N9))=0</formula>
    </cfRule>
  </conditionalFormatting>
  <conditionalFormatting sqref="AA9:AA102">
    <cfRule type="containsBlanks" dxfId="53" priority="50">
      <formula>LEN(TRIM(AA9))=0</formula>
    </cfRule>
  </conditionalFormatting>
  <conditionalFormatting sqref="AG9:AG102">
    <cfRule type="containsBlanks" dxfId="52" priority="49">
      <formula>LEN(TRIM(AG9))=0</formula>
    </cfRule>
  </conditionalFormatting>
  <conditionalFormatting sqref="AK9:AK102 AR9:AR102">
    <cfRule type="cellIs" dxfId="51" priority="62" operator="greaterThanOrEqual">
      <formula>5.5</formula>
    </cfRule>
    <cfRule type="cellIs" dxfId="50" priority="95" operator="greaterThanOrEqual">
      <formula>4.5</formula>
    </cfRule>
  </conditionalFormatting>
  <conditionalFormatting sqref="AK9:AK102">
    <cfRule type="containsBlanks" dxfId="49" priority="61">
      <formula>LEN(TRIM(AK9))=0</formula>
    </cfRule>
  </conditionalFormatting>
  <conditionalFormatting sqref="AK106:AK117">
    <cfRule type="containsBlanks" dxfId="48" priority="23">
      <formula>LEN(TRIM(AK106))=0</formula>
    </cfRule>
    <cfRule type="cellIs" dxfId="47" priority="24" operator="greaterThanOrEqual">
      <formula>5.5</formula>
    </cfRule>
    <cfRule type="cellIs" dxfId="46" priority="27" operator="greaterThanOrEqual">
      <formula>4.5</formula>
    </cfRule>
  </conditionalFormatting>
  <conditionalFormatting sqref="AK3:AL3 AS3:AT3">
    <cfRule type="cellIs" dxfId="45" priority="87" stopIfTrue="1" operator="equal">
      <formula>0</formula>
    </cfRule>
    <cfRule type="cellIs" dxfId="44" priority="88" stopIfTrue="1" operator="equal">
      <formula>5</formula>
    </cfRule>
    <cfRule type="cellIs" dxfId="43" priority="89" stopIfTrue="1" operator="equal">
      <formula>6</formula>
    </cfRule>
  </conditionalFormatting>
  <conditionalFormatting sqref="AL9:AL102 AS9:AS102">
    <cfRule type="cellIs" dxfId="42" priority="92" stopIfTrue="1" operator="equal">
      <formula>"D"</formula>
    </cfRule>
    <cfRule type="cellIs" dxfId="41" priority="93" stopIfTrue="1" operator="greaterThanOrEqual">
      <formula>5</formula>
    </cfRule>
  </conditionalFormatting>
  <conditionalFormatting sqref="AL106:AL117">
    <cfRule type="cellIs" dxfId="40" priority="25" stopIfTrue="1" operator="equal">
      <formula>"D"</formula>
    </cfRule>
    <cfRule type="cellIs" dxfId="39" priority="26" stopIfTrue="1" operator="greaterThanOrEqual">
      <formula>5</formula>
    </cfRule>
  </conditionalFormatting>
  <conditionalFormatting sqref="AR9:AR102">
    <cfRule type="containsBlanks" dxfId="38" priority="47">
      <formula>LEN(TRIM(AR9))=0</formula>
    </cfRule>
  </conditionalFormatting>
  <conditionalFormatting sqref="AR106:AR117">
    <cfRule type="cellIs" dxfId="37" priority="19" operator="greaterThanOrEqual">
      <formula>5.5</formula>
    </cfRule>
    <cfRule type="cellIs" dxfId="36" priority="22" operator="greaterThanOrEqual">
      <formula>4.5</formula>
    </cfRule>
    <cfRule type="containsBlanks" dxfId="35" priority="17">
      <formula>LEN(TRIM(AR106))=0</formula>
    </cfRule>
  </conditionalFormatting>
  <conditionalFormatting sqref="AS106:AS117">
    <cfRule type="cellIs" dxfId="34" priority="20" stopIfTrue="1" operator="equal">
      <formula>"D"</formula>
    </cfRule>
    <cfRule type="cellIs" dxfId="33" priority="21" stopIfTrue="1" operator="greaterThanOrEqual">
      <formula>5</formula>
    </cfRule>
  </conditionalFormatting>
  <conditionalFormatting sqref="AU9:AV10 AU12:AV102">
    <cfRule type="cellIs" dxfId="32" priority="63" stopIfTrue="1" operator="equal">
      <formula>0</formula>
    </cfRule>
  </conditionalFormatting>
  <conditionalFormatting sqref="AU106:AV117">
    <cfRule type="cellIs" dxfId="31" priority="91" stopIfTrue="1" operator="equal">
      <formula>0</formula>
    </cfRule>
  </conditionalFormatting>
  <conditionalFormatting sqref="AW6">
    <cfRule type="cellIs" dxfId="30" priority="79" stopIfTrue="1" operator="equal">
      <formula>0</formula>
    </cfRule>
    <cfRule type="cellIs" dxfId="29" priority="80" stopIfTrue="1" operator="equal">
      <formula>5</formula>
    </cfRule>
    <cfRule type="cellIs" dxfId="28" priority="81" stopIfTrue="1" operator="equal">
      <formula>6</formula>
    </cfRule>
  </conditionalFormatting>
  <printOptions horizontalCentered="1"/>
  <pageMargins left="0.78740157480314965" right="0.39370078740157483" top="0.98425196850393704" bottom="0.59055118110236227" header="0" footer="0.19685039370078741"/>
  <pageSetup paperSize="8" orientation="landscape" r:id="rId1"/>
  <headerFooter alignWithMargins="0">
    <oddHeader>&amp;C&amp;"Arial,Fett"&amp;14Ergebnisliste  Gesellenprüfung</oddHeader>
    <oddFooter>&amp;L&amp;8Gesellenprüfungsausschuss&amp;C&amp;8&amp;P von &amp;N&amp;R&amp;8&amp;D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AQ92"/>
  <sheetViews>
    <sheetView tabSelected="1" zoomScale="85" zoomScaleNormal="85" zoomScaleSheetLayoutView="40" zoomScalePageLayoutView="55" workbookViewId="0">
      <selection activeCell="O15" sqref="O15"/>
    </sheetView>
  </sheetViews>
  <sheetFormatPr baseColWidth="10" defaultColWidth="11.42578125" defaultRowHeight="12"/>
  <cols>
    <col min="1" max="1" width="4" style="41" bestFit="1" customWidth="1"/>
    <col min="2" max="4" width="11.42578125" style="41"/>
    <col min="5" max="5" width="14.28515625" style="41" customWidth="1"/>
    <col min="6" max="6" width="11.42578125" style="41"/>
    <col min="7" max="7" width="14" style="41" customWidth="1"/>
    <col min="8" max="9" width="11.42578125" style="41"/>
    <col min="10" max="10" width="10.7109375" style="41" bestFit="1" customWidth="1"/>
    <col min="11" max="11" width="11" style="41" bestFit="1" customWidth="1"/>
    <col min="12" max="12" width="11.140625" style="41" bestFit="1" customWidth="1"/>
    <col min="13" max="13" width="10.7109375" style="41" bestFit="1" customWidth="1"/>
    <col min="14" max="15" width="11.42578125" style="41"/>
    <col min="16" max="16" width="8.85546875" style="41" bestFit="1" customWidth="1"/>
    <col min="17" max="17" width="10" style="41" bestFit="1" customWidth="1"/>
    <col min="18" max="18" width="11.140625" style="41" customWidth="1"/>
    <col min="19" max="19" width="11.42578125" style="41"/>
    <col min="20" max="20" width="7.5703125" style="41" bestFit="1" customWidth="1"/>
    <col min="21" max="21" width="8.7109375" style="41" bestFit="1" customWidth="1"/>
    <col min="22" max="22" width="8.85546875" style="41" bestFit="1" customWidth="1"/>
    <col min="23" max="23" width="10.85546875" style="41" bestFit="1" customWidth="1"/>
    <col min="24" max="24" width="9.42578125" style="41" bestFit="1" customWidth="1"/>
    <col min="25" max="25" width="9.7109375" style="41" bestFit="1" customWidth="1"/>
    <col min="26" max="26" width="9.85546875" style="41" bestFit="1" customWidth="1"/>
    <col min="27" max="27" width="11" style="41" bestFit="1" customWidth="1"/>
    <col min="28" max="28" width="9.5703125" style="41" bestFit="1" customWidth="1"/>
    <col min="29" max="29" width="12.5703125" style="41" bestFit="1" customWidth="1"/>
    <col min="30" max="31" width="10.85546875" style="41" bestFit="1" customWidth="1"/>
    <col min="32" max="32" width="13.5703125" style="41" bestFit="1" customWidth="1"/>
    <col min="33" max="33" width="12" style="41" bestFit="1" customWidth="1"/>
    <col min="34" max="35" width="11.42578125" style="41"/>
    <col min="36" max="36" width="12.140625" style="41" customWidth="1"/>
    <col min="37" max="37" width="11.42578125" style="41"/>
    <col min="38" max="38" width="9.5703125" style="41" bestFit="1" customWidth="1"/>
    <col min="39" max="39" width="10.85546875" style="41" bestFit="1" customWidth="1"/>
    <col min="40" max="40" width="13.5703125" style="41" bestFit="1" customWidth="1"/>
    <col min="41" max="16384" width="11.42578125" style="41"/>
  </cols>
  <sheetData>
    <row r="1" spans="1:43" ht="16.350000000000001" customHeight="1">
      <c r="A1" s="37" t="s">
        <v>13</v>
      </c>
      <c r="B1" s="38" t="s">
        <v>2</v>
      </c>
      <c r="C1" s="38" t="s">
        <v>3</v>
      </c>
      <c r="D1" s="38" t="s">
        <v>4</v>
      </c>
      <c r="E1" s="38" t="s">
        <v>19</v>
      </c>
      <c r="F1" s="38" t="s">
        <v>20</v>
      </c>
      <c r="G1" s="38" t="s">
        <v>21</v>
      </c>
      <c r="H1" s="38" t="s">
        <v>22</v>
      </c>
      <c r="I1" s="101" t="s">
        <v>57</v>
      </c>
      <c r="J1" s="44" t="s">
        <v>102</v>
      </c>
      <c r="K1" s="6" t="s">
        <v>38</v>
      </c>
      <c r="L1" s="103" t="s">
        <v>37</v>
      </c>
      <c r="M1" s="44" t="s">
        <v>103</v>
      </c>
      <c r="N1" s="6" t="s">
        <v>39</v>
      </c>
      <c r="O1" s="103" t="s">
        <v>40</v>
      </c>
      <c r="P1" s="271" t="s">
        <v>96</v>
      </c>
      <c r="Q1" s="102" t="s">
        <v>41</v>
      </c>
      <c r="R1" s="103" t="s">
        <v>42</v>
      </c>
      <c r="S1" s="270" t="s">
        <v>95</v>
      </c>
      <c r="T1" s="102" t="s">
        <v>100</v>
      </c>
      <c r="U1" s="39" t="s">
        <v>99</v>
      </c>
      <c r="V1" s="104" t="s">
        <v>98</v>
      </c>
      <c r="W1" s="272" t="s">
        <v>97</v>
      </c>
      <c r="X1" s="44" t="s">
        <v>101</v>
      </c>
      <c r="Y1" s="6" t="s">
        <v>43</v>
      </c>
      <c r="Z1" s="105" t="s">
        <v>44</v>
      </c>
      <c r="AA1" s="273" t="s">
        <v>104</v>
      </c>
      <c r="AB1" s="44" t="s">
        <v>45</v>
      </c>
      <c r="AC1" s="40" t="s">
        <v>46</v>
      </c>
      <c r="AD1" s="40" t="s">
        <v>47</v>
      </c>
      <c r="AE1" s="40" t="s">
        <v>105</v>
      </c>
      <c r="AF1" s="106" t="s">
        <v>54</v>
      </c>
      <c r="AG1" s="44" t="s">
        <v>48</v>
      </c>
      <c r="AH1" s="6" t="s">
        <v>49</v>
      </c>
      <c r="AI1" s="6" t="s">
        <v>50</v>
      </c>
      <c r="AJ1" s="6" t="s">
        <v>51</v>
      </c>
      <c r="AK1" s="40" t="s">
        <v>52</v>
      </c>
      <c r="AL1" s="40" t="s">
        <v>53</v>
      </c>
      <c r="AM1" s="40" t="s">
        <v>106</v>
      </c>
      <c r="AN1" s="107" t="s">
        <v>55</v>
      </c>
      <c r="AO1" s="259" t="s">
        <v>66</v>
      </c>
      <c r="AP1" s="117" t="s">
        <v>67</v>
      </c>
      <c r="AQ1" s="39" t="s">
        <v>11</v>
      </c>
    </row>
    <row r="2" spans="1:43">
      <c r="A2" s="276">
        <f>Gesellenprüfung!A9</f>
        <v>1</v>
      </c>
      <c r="B2" s="277">
        <f>Gesellenprüfung!B9</f>
        <v>0</v>
      </c>
      <c r="C2" s="277">
        <f>Gesellenprüfung!C9</f>
        <v>0</v>
      </c>
      <c r="D2" s="277">
        <f>Gesellenprüfung!D9</f>
        <v>0</v>
      </c>
      <c r="E2" s="277">
        <f>Gesellenprüfung!E9</f>
        <v>0</v>
      </c>
      <c r="F2" s="278">
        <f>Gesellenprüfung!F9</f>
        <v>0</v>
      </c>
      <c r="G2" s="277">
        <f>Gesellenprüfung!G9</f>
        <v>0</v>
      </c>
      <c r="H2" s="279" t="str">
        <f>IF(Gesellenprüfung!H9="","",Gesellenprüfung!H9)</f>
        <v/>
      </c>
      <c r="I2" s="280">
        <f>Gesellenprüfung!I9</f>
        <v>0</v>
      </c>
      <c r="J2" s="281" t="str">
        <f>Gesellenprüfung!M9</f>
        <v/>
      </c>
      <c r="K2" s="282" t="str">
        <f>Gesellenprüfung!O9</f>
        <v/>
      </c>
      <c r="L2" s="283" t="str">
        <f>Gesellenprüfung!N9</f>
        <v/>
      </c>
      <c r="M2" s="281" t="str">
        <f>Gesellenprüfung!R9</f>
        <v/>
      </c>
      <c r="N2" s="282" t="str">
        <f>Gesellenprüfung!T9</f>
        <v/>
      </c>
      <c r="O2" s="283" t="str">
        <f>Gesellenprüfung!S9</f>
        <v/>
      </c>
      <c r="P2" s="284" t="str">
        <f>Gesellenprüfung!U9</f>
        <v/>
      </c>
      <c r="Q2" s="285" t="str">
        <f>Gesellenprüfung!W9</f>
        <v/>
      </c>
      <c r="R2" s="283" t="str">
        <f>Gesellenprüfung!V9</f>
        <v/>
      </c>
      <c r="S2" s="283" t="str">
        <f>Gesellenprüfung!AX9</f>
        <v/>
      </c>
      <c r="T2" s="281" t="str">
        <f>Gesellenprüfung!Z9</f>
        <v/>
      </c>
      <c r="U2" s="282" t="str">
        <f>Gesellenprüfung!AB9</f>
        <v/>
      </c>
      <c r="V2" s="283" t="str">
        <f>Gesellenprüfung!AA9</f>
        <v/>
      </c>
      <c r="W2" s="283" t="str">
        <f>Gesellenprüfung!AY9</f>
        <v/>
      </c>
      <c r="X2" s="281" t="str">
        <f>Gesellenprüfung!AF9</f>
        <v/>
      </c>
      <c r="Y2" s="282" t="str">
        <f>Gesellenprüfung!AH9</f>
        <v/>
      </c>
      <c r="Z2" s="283" t="str">
        <f>Gesellenprüfung!AG9</f>
        <v/>
      </c>
      <c r="AA2" s="283" t="str">
        <f>Gesellenprüfung!AZ9</f>
        <v/>
      </c>
      <c r="AB2" s="286">
        <f>Gesellenprüfung!AI9</f>
        <v>0</v>
      </c>
      <c r="AC2" s="288" t="str">
        <f>Gesellenprüfung!AJ9</f>
        <v/>
      </c>
      <c r="AD2" s="287" t="str">
        <f>Gesellenprüfung!AK9</f>
        <v/>
      </c>
      <c r="AE2" s="288" t="str">
        <f>Gesellenprüfung!BA9</f>
        <v/>
      </c>
      <c r="AF2" s="289" t="str">
        <f>IF((Gesellenprüfung!AL9)="D","nicht bestanden","bestanden")</f>
        <v>bestanden</v>
      </c>
      <c r="AG2" s="281">
        <f>Gesellenprüfung!AM9</f>
        <v>0</v>
      </c>
      <c r="AH2" s="290">
        <f>Gesellenprüfung!AN9</f>
        <v>0</v>
      </c>
      <c r="AI2" s="290">
        <f>Gesellenprüfung!AO9</f>
        <v>0</v>
      </c>
      <c r="AJ2" s="290">
        <f>Gesellenprüfung!AP9</f>
        <v>0</v>
      </c>
      <c r="AK2" s="288" t="str">
        <f>Gesellenprüfung!AQ9</f>
        <v/>
      </c>
      <c r="AL2" s="287" t="str">
        <f>Gesellenprüfung!AR9</f>
        <v/>
      </c>
      <c r="AM2" s="288" t="str">
        <f>Gesellenprüfung!BB9</f>
        <v/>
      </c>
      <c r="AN2" s="291" t="str">
        <f>IF((Gesellenprüfung!AS9)="D","nicht bestanden","bestanden")</f>
        <v>bestanden</v>
      </c>
      <c r="AO2" s="292" t="str">
        <f>IF(Gesellenprüfung!AU9="","nein",Gesellenprüfung!AU9)</f>
        <v>nein</v>
      </c>
      <c r="AP2" s="293" t="str">
        <f>IF(Gesellenprüfung!AV9="","",Gesellenprüfung!AV9)</f>
        <v/>
      </c>
      <c r="AQ2" s="294" t="str">
        <f>IF(Gesellenprüfung!AW9="","",Gesellenprüfung!AW9)</f>
        <v/>
      </c>
    </row>
    <row r="3" spans="1:43">
      <c r="A3" s="118">
        <f>Gesellenprüfung!A10</f>
        <v>2</v>
      </c>
      <c r="B3" s="277">
        <f>Gesellenprüfung!B10</f>
        <v>0</v>
      </c>
      <c r="C3" s="277">
        <f>Gesellenprüfung!C10</f>
        <v>0</v>
      </c>
      <c r="D3" s="277">
        <f>Gesellenprüfung!D10</f>
        <v>0</v>
      </c>
      <c r="E3" s="277">
        <f>Gesellenprüfung!E10</f>
        <v>0</v>
      </c>
      <c r="F3" s="278">
        <f>Gesellenprüfung!F10</f>
        <v>0</v>
      </c>
      <c r="G3" s="277">
        <f>Gesellenprüfung!G10</f>
        <v>0</v>
      </c>
      <c r="H3" s="279" t="str">
        <f>IF(Gesellenprüfung!H10="","",Gesellenprüfung!H10)</f>
        <v/>
      </c>
      <c r="I3" s="280">
        <f>Gesellenprüfung!I10</f>
        <v>0</v>
      </c>
      <c r="J3" s="100" t="str">
        <f>Gesellenprüfung!M10</f>
        <v/>
      </c>
      <c r="K3" s="253" t="str">
        <f>Gesellenprüfung!O10</f>
        <v/>
      </c>
      <c r="L3" s="256" t="str">
        <f>Gesellenprüfung!N10</f>
        <v/>
      </c>
      <c r="M3" s="100" t="str">
        <f>Gesellenprüfung!R10</f>
        <v/>
      </c>
      <c r="N3" s="253" t="str">
        <f>Gesellenprüfung!T10</f>
        <v/>
      </c>
      <c r="O3" s="256" t="str">
        <f>Gesellenprüfung!S10</f>
        <v/>
      </c>
      <c r="P3" s="274" t="str">
        <f>Gesellenprüfung!U10</f>
        <v/>
      </c>
      <c r="Q3" s="257" t="str">
        <f>Gesellenprüfung!W10</f>
        <v/>
      </c>
      <c r="R3" s="256" t="str">
        <f>Gesellenprüfung!V10</f>
        <v/>
      </c>
      <c r="S3" s="256" t="str">
        <f>Gesellenprüfung!AX10</f>
        <v/>
      </c>
      <c r="T3" s="100" t="str">
        <f>Gesellenprüfung!Z10</f>
        <v/>
      </c>
      <c r="U3" s="253" t="str">
        <f>Gesellenprüfung!AB10</f>
        <v/>
      </c>
      <c r="V3" s="256" t="str">
        <f>Gesellenprüfung!AA10</f>
        <v/>
      </c>
      <c r="W3" s="256" t="str">
        <f>Gesellenprüfung!AY10</f>
        <v/>
      </c>
      <c r="X3" s="100" t="str">
        <f>Gesellenprüfung!AF10</f>
        <v/>
      </c>
      <c r="Y3" s="253" t="str">
        <f>Gesellenprüfung!AH10</f>
        <v/>
      </c>
      <c r="Z3" s="256" t="str">
        <f>Gesellenprüfung!AG10</f>
        <v/>
      </c>
      <c r="AA3" s="256" t="str">
        <f>Gesellenprüfung!AZ10</f>
        <v/>
      </c>
      <c r="AB3" s="258">
        <f>Gesellenprüfung!AI10</f>
        <v>0</v>
      </c>
      <c r="AC3" s="275" t="str">
        <f>Gesellenprüfung!AJ10</f>
        <v/>
      </c>
      <c r="AD3" s="254" t="str">
        <f>Gesellenprüfung!AK10</f>
        <v/>
      </c>
      <c r="AE3" s="275" t="str">
        <f>Gesellenprüfung!BA10</f>
        <v/>
      </c>
      <c r="AF3" s="289" t="str">
        <f>IF((Gesellenprüfung!AL10)="D","nicht bestanden","bestanden")</f>
        <v>bestanden</v>
      </c>
      <c r="AG3" s="100">
        <f>Gesellenprüfung!AM10</f>
        <v>0</v>
      </c>
      <c r="AH3" s="42">
        <f>Gesellenprüfung!AN10</f>
        <v>0</v>
      </c>
      <c r="AI3" s="42">
        <f>Gesellenprüfung!AO10</f>
        <v>0</v>
      </c>
      <c r="AJ3" s="42">
        <f>Gesellenprüfung!AP10</f>
        <v>0</v>
      </c>
      <c r="AK3" s="275" t="str">
        <f>Gesellenprüfung!AQ10</f>
        <v/>
      </c>
      <c r="AL3" s="254" t="str">
        <f>Gesellenprüfung!AR10</f>
        <v/>
      </c>
      <c r="AM3" s="275" t="str">
        <f>Gesellenprüfung!BB10</f>
        <v/>
      </c>
      <c r="AN3" s="291" t="str">
        <f>IF((Gesellenprüfung!AS10)="D","nicht bestanden","bestanden")</f>
        <v>bestanden</v>
      </c>
      <c r="AO3" s="260" t="str">
        <f>IF(Gesellenprüfung!AU10="","nein",Gesellenprüfung!AU10)</f>
        <v>nein</v>
      </c>
      <c r="AP3" s="255" t="str">
        <f>IF(Gesellenprüfung!AV10="","",Gesellenprüfung!AV10)</f>
        <v/>
      </c>
      <c r="AQ3" s="43" t="str">
        <f>IF(Gesellenprüfung!AW10="","",Gesellenprüfung!AW10)</f>
        <v/>
      </c>
    </row>
    <row r="4" spans="1:43">
      <c r="A4" s="118">
        <f>Gesellenprüfung!A11</f>
        <v>3</v>
      </c>
      <c r="B4" s="277">
        <f>Gesellenprüfung!B11</f>
        <v>0</v>
      </c>
      <c r="C4" s="277">
        <f>Gesellenprüfung!C11</f>
        <v>0</v>
      </c>
      <c r="D4" s="277">
        <f>Gesellenprüfung!D11</f>
        <v>0</v>
      </c>
      <c r="E4" s="277">
        <f>Gesellenprüfung!E11</f>
        <v>0</v>
      </c>
      <c r="F4" s="278">
        <f>Gesellenprüfung!F11</f>
        <v>0</v>
      </c>
      <c r="G4" s="277">
        <f>Gesellenprüfung!G11</f>
        <v>0</v>
      </c>
      <c r="H4" s="279" t="str">
        <f>IF(Gesellenprüfung!H11="","",Gesellenprüfung!H11)</f>
        <v/>
      </c>
      <c r="I4" s="280">
        <f>Gesellenprüfung!I11</f>
        <v>0</v>
      </c>
      <c r="J4" s="100" t="str">
        <f>Gesellenprüfung!M11</f>
        <v/>
      </c>
      <c r="K4" s="253" t="str">
        <f>Gesellenprüfung!O11</f>
        <v/>
      </c>
      <c r="L4" s="256" t="str">
        <f>Gesellenprüfung!N11</f>
        <v/>
      </c>
      <c r="M4" s="100" t="str">
        <f>Gesellenprüfung!R11</f>
        <v/>
      </c>
      <c r="N4" s="253" t="str">
        <f>Gesellenprüfung!T11</f>
        <v/>
      </c>
      <c r="O4" s="256" t="str">
        <f>Gesellenprüfung!S11</f>
        <v/>
      </c>
      <c r="P4" s="274" t="str">
        <f>Gesellenprüfung!U11</f>
        <v/>
      </c>
      <c r="Q4" s="257" t="str">
        <f>Gesellenprüfung!W11</f>
        <v/>
      </c>
      <c r="R4" s="256" t="str">
        <f>Gesellenprüfung!V11</f>
        <v/>
      </c>
      <c r="S4" s="256" t="str">
        <f>Gesellenprüfung!AX11</f>
        <v/>
      </c>
      <c r="T4" s="100" t="str">
        <f>Gesellenprüfung!Z11</f>
        <v/>
      </c>
      <c r="U4" s="253" t="str">
        <f>Gesellenprüfung!AB11</f>
        <v/>
      </c>
      <c r="V4" s="256" t="str">
        <f>Gesellenprüfung!AA11</f>
        <v/>
      </c>
      <c r="W4" s="256" t="str">
        <f>Gesellenprüfung!AY11</f>
        <v/>
      </c>
      <c r="X4" s="100" t="str">
        <f>Gesellenprüfung!AF11</f>
        <v/>
      </c>
      <c r="Y4" s="253" t="str">
        <f>Gesellenprüfung!AH11</f>
        <v/>
      </c>
      <c r="Z4" s="256" t="str">
        <f>Gesellenprüfung!AG11</f>
        <v/>
      </c>
      <c r="AA4" s="256" t="str">
        <f>Gesellenprüfung!AZ11</f>
        <v/>
      </c>
      <c r="AB4" s="258">
        <f>Gesellenprüfung!AI11</f>
        <v>0</v>
      </c>
      <c r="AC4" s="275" t="str">
        <f>Gesellenprüfung!AJ11</f>
        <v/>
      </c>
      <c r="AD4" s="254" t="str">
        <f>Gesellenprüfung!AK11</f>
        <v/>
      </c>
      <c r="AE4" s="275" t="str">
        <f>Gesellenprüfung!BA11</f>
        <v/>
      </c>
      <c r="AF4" s="289" t="str">
        <f>IF((Gesellenprüfung!AL11)="D","nicht bestanden","bestanden")</f>
        <v>bestanden</v>
      </c>
      <c r="AG4" s="100">
        <f>Gesellenprüfung!AM11</f>
        <v>0</v>
      </c>
      <c r="AH4" s="42">
        <f>Gesellenprüfung!AN11</f>
        <v>0</v>
      </c>
      <c r="AI4" s="42">
        <f>Gesellenprüfung!AO11</f>
        <v>0</v>
      </c>
      <c r="AJ4" s="42">
        <f>Gesellenprüfung!AP11</f>
        <v>0</v>
      </c>
      <c r="AK4" s="275" t="str">
        <f>Gesellenprüfung!AQ11</f>
        <v/>
      </c>
      <c r="AL4" s="254" t="str">
        <f>Gesellenprüfung!AR11</f>
        <v/>
      </c>
      <c r="AM4" s="275" t="str">
        <f>Gesellenprüfung!BB11</f>
        <v/>
      </c>
      <c r="AN4" s="291" t="str">
        <f>IF((Gesellenprüfung!AS11)="D","nicht bestanden","bestanden")</f>
        <v>bestanden</v>
      </c>
      <c r="AO4" s="260" t="str">
        <f>IF(Gesellenprüfung!AU11="","nein",Gesellenprüfung!AU11)</f>
        <v>nein</v>
      </c>
      <c r="AP4" s="255" t="str">
        <f>IF(Gesellenprüfung!AV11="","",Gesellenprüfung!AV11)</f>
        <v/>
      </c>
      <c r="AQ4" s="43" t="str">
        <f>IF(Gesellenprüfung!AW11="","",Gesellenprüfung!AW11)</f>
        <v/>
      </c>
    </row>
    <row r="5" spans="1:43">
      <c r="A5" s="118">
        <f>Gesellenprüfung!A12</f>
        <v>0</v>
      </c>
      <c r="B5" s="277">
        <f>Gesellenprüfung!B12</f>
        <v>0</v>
      </c>
      <c r="C5" s="277">
        <f>Gesellenprüfung!C12</f>
        <v>0</v>
      </c>
      <c r="D5" s="277">
        <f>Gesellenprüfung!D12</f>
        <v>0</v>
      </c>
      <c r="E5" s="277">
        <f>Gesellenprüfung!E12</f>
        <v>0</v>
      </c>
      <c r="F5" s="278">
        <f>Gesellenprüfung!F12</f>
        <v>0</v>
      </c>
      <c r="G5" s="277">
        <f>Gesellenprüfung!G12</f>
        <v>0</v>
      </c>
      <c r="H5" s="279" t="str">
        <f>IF(Gesellenprüfung!H12="","",Gesellenprüfung!H12)</f>
        <v/>
      </c>
      <c r="I5" s="280">
        <f>Gesellenprüfung!I12</f>
        <v>0</v>
      </c>
      <c r="J5" s="100" t="str">
        <f>Gesellenprüfung!M12</f>
        <v/>
      </c>
      <c r="K5" s="253" t="str">
        <f>Gesellenprüfung!O12</f>
        <v/>
      </c>
      <c r="L5" s="256" t="str">
        <f>Gesellenprüfung!N12</f>
        <v/>
      </c>
      <c r="M5" s="100" t="str">
        <f>Gesellenprüfung!R12</f>
        <v/>
      </c>
      <c r="N5" s="253" t="str">
        <f>Gesellenprüfung!T12</f>
        <v/>
      </c>
      <c r="O5" s="256" t="str">
        <f>Gesellenprüfung!S12</f>
        <v/>
      </c>
      <c r="P5" s="274" t="str">
        <f>Gesellenprüfung!U12</f>
        <v/>
      </c>
      <c r="Q5" s="257" t="str">
        <f>Gesellenprüfung!W12</f>
        <v/>
      </c>
      <c r="R5" s="256" t="str">
        <f>Gesellenprüfung!V12</f>
        <v/>
      </c>
      <c r="S5" s="256" t="str">
        <f>Gesellenprüfung!AX12</f>
        <v/>
      </c>
      <c r="T5" s="100" t="str">
        <f>Gesellenprüfung!Z12</f>
        <v/>
      </c>
      <c r="U5" s="253" t="str">
        <f>Gesellenprüfung!AB12</f>
        <v/>
      </c>
      <c r="V5" s="256" t="str">
        <f>Gesellenprüfung!AA12</f>
        <v/>
      </c>
      <c r="W5" s="256" t="str">
        <f>Gesellenprüfung!AY12</f>
        <v/>
      </c>
      <c r="X5" s="100" t="str">
        <f>Gesellenprüfung!AF12</f>
        <v/>
      </c>
      <c r="Y5" s="253" t="str">
        <f>Gesellenprüfung!AH12</f>
        <v/>
      </c>
      <c r="Z5" s="256" t="str">
        <f>Gesellenprüfung!AG12</f>
        <v/>
      </c>
      <c r="AA5" s="256" t="str">
        <f>Gesellenprüfung!AZ12</f>
        <v/>
      </c>
      <c r="AB5" s="258">
        <f>Gesellenprüfung!AI12</f>
        <v>0</v>
      </c>
      <c r="AC5" s="275" t="str">
        <f>Gesellenprüfung!AJ12</f>
        <v/>
      </c>
      <c r="AD5" s="254" t="str">
        <f>Gesellenprüfung!AK12</f>
        <v/>
      </c>
      <c r="AE5" s="275" t="str">
        <f>Gesellenprüfung!BA12</f>
        <v/>
      </c>
      <c r="AF5" s="289" t="str">
        <f>IF((Gesellenprüfung!AL12)="D","nicht bestanden","bestanden")</f>
        <v>bestanden</v>
      </c>
      <c r="AG5" s="100">
        <f>Gesellenprüfung!AM12</f>
        <v>0</v>
      </c>
      <c r="AH5" s="42">
        <f>Gesellenprüfung!AN12</f>
        <v>0</v>
      </c>
      <c r="AI5" s="42">
        <f>Gesellenprüfung!AO12</f>
        <v>0</v>
      </c>
      <c r="AJ5" s="42">
        <f>Gesellenprüfung!AP12</f>
        <v>0</v>
      </c>
      <c r="AK5" s="275" t="str">
        <f>Gesellenprüfung!AQ12</f>
        <v/>
      </c>
      <c r="AL5" s="254" t="str">
        <f>Gesellenprüfung!AR12</f>
        <v/>
      </c>
      <c r="AM5" s="275" t="str">
        <f>Gesellenprüfung!BB12</f>
        <v/>
      </c>
      <c r="AN5" s="291" t="str">
        <f>IF((Gesellenprüfung!AS12)="D","nicht bestanden","bestanden")</f>
        <v>bestanden</v>
      </c>
      <c r="AO5" s="260" t="str">
        <f>IF(Gesellenprüfung!AU12="","nein",Gesellenprüfung!AU12)</f>
        <v>nein</v>
      </c>
      <c r="AP5" s="255" t="str">
        <f>IF(Gesellenprüfung!AV12="","",Gesellenprüfung!AV12)</f>
        <v/>
      </c>
      <c r="AQ5" s="43" t="str">
        <f>IF(Gesellenprüfung!AW12="","",Gesellenprüfung!AW12)</f>
        <v/>
      </c>
    </row>
    <row r="6" spans="1:43">
      <c r="A6" s="118">
        <f>Gesellenprüfung!A13</f>
        <v>0</v>
      </c>
      <c r="B6" s="277">
        <f>Gesellenprüfung!B13</f>
        <v>0</v>
      </c>
      <c r="C6" s="277">
        <f>Gesellenprüfung!C13</f>
        <v>0</v>
      </c>
      <c r="D6" s="277">
        <f>Gesellenprüfung!D13</f>
        <v>0</v>
      </c>
      <c r="E6" s="277">
        <f>Gesellenprüfung!E13</f>
        <v>0</v>
      </c>
      <c r="F6" s="278">
        <f>Gesellenprüfung!F13</f>
        <v>0</v>
      </c>
      <c r="G6" s="277">
        <f>Gesellenprüfung!G13</f>
        <v>0</v>
      </c>
      <c r="H6" s="279" t="str">
        <f>IF(Gesellenprüfung!H13="","",Gesellenprüfung!H13)</f>
        <v/>
      </c>
      <c r="I6" s="280">
        <f>Gesellenprüfung!I13</f>
        <v>0</v>
      </c>
      <c r="J6" s="100" t="str">
        <f>Gesellenprüfung!M13</f>
        <v/>
      </c>
      <c r="K6" s="253" t="str">
        <f>Gesellenprüfung!O13</f>
        <v/>
      </c>
      <c r="L6" s="256" t="str">
        <f>Gesellenprüfung!N13</f>
        <v/>
      </c>
      <c r="M6" s="100" t="str">
        <f>Gesellenprüfung!R13</f>
        <v/>
      </c>
      <c r="N6" s="253" t="str">
        <f>Gesellenprüfung!T13</f>
        <v/>
      </c>
      <c r="O6" s="256" t="str">
        <f>Gesellenprüfung!S13</f>
        <v/>
      </c>
      <c r="P6" s="274" t="str">
        <f>Gesellenprüfung!U13</f>
        <v/>
      </c>
      <c r="Q6" s="257" t="str">
        <f>Gesellenprüfung!W13</f>
        <v/>
      </c>
      <c r="R6" s="256" t="str">
        <f>Gesellenprüfung!V13</f>
        <v/>
      </c>
      <c r="S6" s="256" t="str">
        <f>Gesellenprüfung!AX13</f>
        <v/>
      </c>
      <c r="T6" s="100" t="str">
        <f>Gesellenprüfung!Z13</f>
        <v/>
      </c>
      <c r="U6" s="253" t="str">
        <f>Gesellenprüfung!AB13</f>
        <v/>
      </c>
      <c r="V6" s="256" t="str">
        <f>Gesellenprüfung!AA13</f>
        <v/>
      </c>
      <c r="W6" s="256" t="str">
        <f>Gesellenprüfung!AY13</f>
        <v/>
      </c>
      <c r="X6" s="100" t="str">
        <f>Gesellenprüfung!AF13</f>
        <v/>
      </c>
      <c r="Y6" s="253" t="str">
        <f>Gesellenprüfung!AH13</f>
        <v/>
      </c>
      <c r="Z6" s="256" t="str">
        <f>Gesellenprüfung!AG13</f>
        <v/>
      </c>
      <c r="AA6" s="256" t="str">
        <f>Gesellenprüfung!AZ13</f>
        <v/>
      </c>
      <c r="AB6" s="258">
        <f>Gesellenprüfung!AI13</f>
        <v>0</v>
      </c>
      <c r="AC6" s="275" t="str">
        <f>Gesellenprüfung!AJ13</f>
        <v/>
      </c>
      <c r="AD6" s="254" t="str">
        <f>Gesellenprüfung!AK13</f>
        <v/>
      </c>
      <c r="AE6" s="275" t="str">
        <f>Gesellenprüfung!BA13</f>
        <v/>
      </c>
      <c r="AF6" s="289" t="str">
        <f>IF((Gesellenprüfung!AL13)="D","nicht bestanden","bestanden")</f>
        <v>bestanden</v>
      </c>
      <c r="AG6" s="100">
        <f>Gesellenprüfung!AM13</f>
        <v>0</v>
      </c>
      <c r="AH6" s="42">
        <f>Gesellenprüfung!AN13</f>
        <v>0</v>
      </c>
      <c r="AI6" s="42">
        <f>Gesellenprüfung!AO13</f>
        <v>0</v>
      </c>
      <c r="AJ6" s="42">
        <f>Gesellenprüfung!AP13</f>
        <v>0</v>
      </c>
      <c r="AK6" s="275" t="str">
        <f>Gesellenprüfung!AQ13</f>
        <v/>
      </c>
      <c r="AL6" s="254" t="str">
        <f>Gesellenprüfung!AR13</f>
        <v/>
      </c>
      <c r="AM6" s="275" t="str">
        <f>Gesellenprüfung!BB13</f>
        <v/>
      </c>
      <c r="AN6" s="291" t="str">
        <f>IF((Gesellenprüfung!AS13)="D","nicht bestanden","bestanden")</f>
        <v>bestanden</v>
      </c>
      <c r="AO6" s="260" t="str">
        <f>IF(Gesellenprüfung!AU13="","nein",Gesellenprüfung!AU13)</f>
        <v>nein</v>
      </c>
      <c r="AP6" s="255" t="str">
        <f>IF(Gesellenprüfung!AV13="","",Gesellenprüfung!AV13)</f>
        <v/>
      </c>
      <c r="AQ6" s="43" t="str">
        <f>IF(Gesellenprüfung!AW13="","",Gesellenprüfung!AW13)</f>
        <v/>
      </c>
    </row>
    <row r="7" spans="1:43">
      <c r="A7" s="118">
        <f>Gesellenprüfung!A14</f>
        <v>0</v>
      </c>
      <c r="B7" s="277">
        <f>Gesellenprüfung!B14</f>
        <v>0</v>
      </c>
      <c r="C7" s="277">
        <f>Gesellenprüfung!C14</f>
        <v>0</v>
      </c>
      <c r="D7" s="277">
        <f>Gesellenprüfung!D14</f>
        <v>0</v>
      </c>
      <c r="E7" s="277">
        <f>Gesellenprüfung!E14</f>
        <v>0</v>
      </c>
      <c r="F7" s="278">
        <f>Gesellenprüfung!F14</f>
        <v>0</v>
      </c>
      <c r="G7" s="277">
        <f>Gesellenprüfung!G14</f>
        <v>0</v>
      </c>
      <c r="H7" s="279" t="str">
        <f>IF(Gesellenprüfung!H14="","",Gesellenprüfung!H14)</f>
        <v/>
      </c>
      <c r="I7" s="280">
        <f>Gesellenprüfung!I14</f>
        <v>0</v>
      </c>
      <c r="J7" s="100" t="str">
        <f>Gesellenprüfung!M14</f>
        <v/>
      </c>
      <c r="K7" s="253" t="str">
        <f>Gesellenprüfung!O14</f>
        <v/>
      </c>
      <c r="L7" s="256" t="str">
        <f>Gesellenprüfung!N14</f>
        <v/>
      </c>
      <c r="M7" s="100" t="str">
        <f>Gesellenprüfung!R14</f>
        <v/>
      </c>
      <c r="N7" s="253" t="str">
        <f>Gesellenprüfung!T14</f>
        <v/>
      </c>
      <c r="O7" s="256" t="str">
        <f>Gesellenprüfung!S14</f>
        <v/>
      </c>
      <c r="P7" s="274" t="str">
        <f>Gesellenprüfung!U14</f>
        <v/>
      </c>
      <c r="Q7" s="257" t="str">
        <f>Gesellenprüfung!W14</f>
        <v/>
      </c>
      <c r="R7" s="256" t="str">
        <f>Gesellenprüfung!V14</f>
        <v/>
      </c>
      <c r="S7" s="256" t="str">
        <f>Gesellenprüfung!AX14</f>
        <v/>
      </c>
      <c r="T7" s="100" t="str">
        <f>Gesellenprüfung!Z14</f>
        <v/>
      </c>
      <c r="U7" s="253" t="str">
        <f>Gesellenprüfung!AB14</f>
        <v/>
      </c>
      <c r="V7" s="256" t="str">
        <f>Gesellenprüfung!AA14</f>
        <v/>
      </c>
      <c r="W7" s="256" t="str">
        <f>Gesellenprüfung!AY14</f>
        <v/>
      </c>
      <c r="X7" s="100" t="str">
        <f>Gesellenprüfung!AF14</f>
        <v/>
      </c>
      <c r="Y7" s="253" t="str">
        <f>Gesellenprüfung!AH14</f>
        <v/>
      </c>
      <c r="Z7" s="256" t="str">
        <f>Gesellenprüfung!AG14</f>
        <v/>
      </c>
      <c r="AA7" s="256" t="str">
        <f>Gesellenprüfung!AZ14</f>
        <v/>
      </c>
      <c r="AB7" s="258">
        <f>Gesellenprüfung!AI14</f>
        <v>0</v>
      </c>
      <c r="AC7" s="275" t="str">
        <f>Gesellenprüfung!AJ14</f>
        <v/>
      </c>
      <c r="AD7" s="254" t="str">
        <f>Gesellenprüfung!AK14</f>
        <v/>
      </c>
      <c r="AE7" s="275" t="str">
        <f>Gesellenprüfung!BA14</f>
        <v/>
      </c>
      <c r="AF7" s="289" t="str">
        <f>IF((Gesellenprüfung!AL14)="D","nicht bestanden","bestanden")</f>
        <v>bestanden</v>
      </c>
      <c r="AG7" s="100">
        <f>Gesellenprüfung!AM14</f>
        <v>0</v>
      </c>
      <c r="AH7" s="42">
        <f>Gesellenprüfung!AN14</f>
        <v>0</v>
      </c>
      <c r="AI7" s="42">
        <f>Gesellenprüfung!AO14</f>
        <v>0</v>
      </c>
      <c r="AJ7" s="42">
        <f>Gesellenprüfung!AP14</f>
        <v>0</v>
      </c>
      <c r="AK7" s="275" t="str">
        <f>Gesellenprüfung!AQ14</f>
        <v/>
      </c>
      <c r="AL7" s="254" t="str">
        <f>Gesellenprüfung!AR14</f>
        <v/>
      </c>
      <c r="AM7" s="275" t="str">
        <f>Gesellenprüfung!BB14</f>
        <v/>
      </c>
      <c r="AN7" s="291" t="str">
        <f>IF((Gesellenprüfung!AS14)="D","nicht bestanden","bestanden")</f>
        <v>bestanden</v>
      </c>
      <c r="AO7" s="260" t="str">
        <f>IF(Gesellenprüfung!AU14="","nein",Gesellenprüfung!AU14)</f>
        <v>nein</v>
      </c>
      <c r="AP7" s="255" t="str">
        <f>IF(Gesellenprüfung!AV14="","",Gesellenprüfung!AV14)</f>
        <v/>
      </c>
      <c r="AQ7" s="43" t="str">
        <f>IF(Gesellenprüfung!AW14="","",Gesellenprüfung!AW14)</f>
        <v/>
      </c>
    </row>
    <row r="8" spans="1:43">
      <c r="A8" s="118">
        <f>Gesellenprüfung!A15</f>
        <v>0</v>
      </c>
      <c r="B8" s="277">
        <f>Gesellenprüfung!B15</f>
        <v>0</v>
      </c>
      <c r="C8" s="277">
        <f>Gesellenprüfung!C15</f>
        <v>0</v>
      </c>
      <c r="D8" s="277">
        <f>Gesellenprüfung!D15</f>
        <v>0</v>
      </c>
      <c r="E8" s="277">
        <f>Gesellenprüfung!E15</f>
        <v>0</v>
      </c>
      <c r="F8" s="278">
        <f>Gesellenprüfung!F15</f>
        <v>0</v>
      </c>
      <c r="G8" s="277">
        <f>Gesellenprüfung!G15</f>
        <v>0</v>
      </c>
      <c r="H8" s="279" t="str">
        <f>IF(Gesellenprüfung!H15="","",Gesellenprüfung!H15)</f>
        <v/>
      </c>
      <c r="I8" s="280">
        <f>Gesellenprüfung!I15</f>
        <v>0</v>
      </c>
      <c r="J8" s="100" t="str">
        <f>Gesellenprüfung!M15</f>
        <v/>
      </c>
      <c r="K8" s="253" t="str">
        <f>Gesellenprüfung!O15</f>
        <v/>
      </c>
      <c r="L8" s="256" t="str">
        <f>Gesellenprüfung!N15</f>
        <v/>
      </c>
      <c r="M8" s="100" t="str">
        <f>Gesellenprüfung!R15</f>
        <v/>
      </c>
      <c r="N8" s="253" t="str">
        <f>Gesellenprüfung!T15</f>
        <v/>
      </c>
      <c r="O8" s="256" t="str">
        <f>Gesellenprüfung!S15</f>
        <v/>
      </c>
      <c r="P8" s="274" t="str">
        <f>Gesellenprüfung!U15</f>
        <v/>
      </c>
      <c r="Q8" s="257" t="str">
        <f>Gesellenprüfung!W15</f>
        <v/>
      </c>
      <c r="R8" s="256" t="str">
        <f>Gesellenprüfung!V15</f>
        <v/>
      </c>
      <c r="S8" s="256" t="str">
        <f>Gesellenprüfung!AX15</f>
        <v/>
      </c>
      <c r="T8" s="100" t="str">
        <f>Gesellenprüfung!Z15</f>
        <v/>
      </c>
      <c r="U8" s="253" t="str">
        <f>Gesellenprüfung!AB15</f>
        <v/>
      </c>
      <c r="V8" s="256" t="str">
        <f>Gesellenprüfung!AA15</f>
        <v/>
      </c>
      <c r="W8" s="256" t="str">
        <f>Gesellenprüfung!AY15</f>
        <v/>
      </c>
      <c r="X8" s="100" t="str">
        <f>Gesellenprüfung!AF15</f>
        <v/>
      </c>
      <c r="Y8" s="253" t="str">
        <f>Gesellenprüfung!AH15</f>
        <v/>
      </c>
      <c r="Z8" s="256" t="str">
        <f>Gesellenprüfung!AG15</f>
        <v/>
      </c>
      <c r="AA8" s="256" t="str">
        <f>Gesellenprüfung!AZ15</f>
        <v/>
      </c>
      <c r="AB8" s="258">
        <f>Gesellenprüfung!AI15</f>
        <v>0</v>
      </c>
      <c r="AC8" s="275" t="str">
        <f>Gesellenprüfung!AJ15</f>
        <v/>
      </c>
      <c r="AD8" s="254" t="str">
        <f>Gesellenprüfung!AK15</f>
        <v/>
      </c>
      <c r="AE8" s="275" t="str">
        <f>Gesellenprüfung!BA15</f>
        <v/>
      </c>
      <c r="AF8" s="289" t="str">
        <f>IF((Gesellenprüfung!AL15)="D","nicht bestanden","bestanden")</f>
        <v>bestanden</v>
      </c>
      <c r="AG8" s="100">
        <f>Gesellenprüfung!AM15</f>
        <v>0</v>
      </c>
      <c r="AH8" s="42">
        <f>Gesellenprüfung!AN15</f>
        <v>0</v>
      </c>
      <c r="AI8" s="42">
        <f>Gesellenprüfung!AO15</f>
        <v>0</v>
      </c>
      <c r="AJ8" s="42">
        <f>Gesellenprüfung!AP15</f>
        <v>0</v>
      </c>
      <c r="AK8" s="275" t="str">
        <f>Gesellenprüfung!AQ15</f>
        <v/>
      </c>
      <c r="AL8" s="254" t="str">
        <f>Gesellenprüfung!AR15</f>
        <v/>
      </c>
      <c r="AM8" s="275" t="str">
        <f>Gesellenprüfung!BB15</f>
        <v/>
      </c>
      <c r="AN8" s="291" t="str">
        <f>IF((Gesellenprüfung!AS15)="D","nicht bestanden","bestanden")</f>
        <v>bestanden</v>
      </c>
      <c r="AO8" s="260" t="str">
        <f>IF(Gesellenprüfung!AU15="","nein",Gesellenprüfung!AU15)</f>
        <v>nein</v>
      </c>
      <c r="AP8" s="255" t="str">
        <f>IF(Gesellenprüfung!AV15="","",Gesellenprüfung!AV15)</f>
        <v/>
      </c>
      <c r="AQ8" s="43" t="str">
        <f>IF(Gesellenprüfung!AW15="","",Gesellenprüfung!AW15)</f>
        <v/>
      </c>
    </row>
    <row r="9" spans="1:43">
      <c r="A9" s="118">
        <f>Gesellenprüfung!A16</f>
        <v>0</v>
      </c>
      <c r="B9" s="277">
        <f>Gesellenprüfung!B16</f>
        <v>0</v>
      </c>
      <c r="C9" s="277">
        <f>Gesellenprüfung!C16</f>
        <v>0</v>
      </c>
      <c r="D9" s="277">
        <f>Gesellenprüfung!D16</f>
        <v>0</v>
      </c>
      <c r="E9" s="277">
        <f>Gesellenprüfung!E16</f>
        <v>0</v>
      </c>
      <c r="F9" s="278">
        <f>Gesellenprüfung!F16</f>
        <v>0</v>
      </c>
      <c r="G9" s="277">
        <f>Gesellenprüfung!G16</f>
        <v>0</v>
      </c>
      <c r="H9" s="279" t="str">
        <f>IF(Gesellenprüfung!H16="","",Gesellenprüfung!H16)</f>
        <v/>
      </c>
      <c r="I9" s="280">
        <f>Gesellenprüfung!I16</f>
        <v>0</v>
      </c>
      <c r="J9" s="100" t="str">
        <f>Gesellenprüfung!M16</f>
        <v/>
      </c>
      <c r="K9" s="253" t="str">
        <f>Gesellenprüfung!O16</f>
        <v/>
      </c>
      <c r="L9" s="256" t="str">
        <f>Gesellenprüfung!N16</f>
        <v/>
      </c>
      <c r="M9" s="100" t="str">
        <f>Gesellenprüfung!R16</f>
        <v/>
      </c>
      <c r="N9" s="253" t="str">
        <f>Gesellenprüfung!T16</f>
        <v/>
      </c>
      <c r="O9" s="256" t="str">
        <f>Gesellenprüfung!S16</f>
        <v/>
      </c>
      <c r="P9" s="274" t="str">
        <f>Gesellenprüfung!U16</f>
        <v/>
      </c>
      <c r="Q9" s="257" t="str">
        <f>Gesellenprüfung!W16</f>
        <v/>
      </c>
      <c r="R9" s="256" t="str">
        <f>Gesellenprüfung!V16</f>
        <v/>
      </c>
      <c r="S9" s="256" t="str">
        <f>Gesellenprüfung!AX16</f>
        <v/>
      </c>
      <c r="T9" s="100" t="str">
        <f>Gesellenprüfung!Z16</f>
        <v/>
      </c>
      <c r="U9" s="253" t="str">
        <f>Gesellenprüfung!AB16</f>
        <v/>
      </c>
      <c r="V9" s="256" t="str">
        <f>Gesellenprüfung!AA16</f>
        <v/>
      </c>
      <c r="W9" s="256" t="str">
        <f>Gesellenprüfung!AY16</f>
        <v/>
      </c>
      <c r="X9" s="100" t="str">
        <f>Gesellenprüfung!AF16</f>
        <v/>
      </c>
      <c r="Y9" s="253" t="str">
        <f>Gesellenprüfung!AH16</f>
        <v/>
      </c>
      <c r="Z9" s="256" t="str">
        <f>Gesellenprüfung!AG16</f>
        <v/>
      </c>
      <c r="AA9" s="256" t="str">
        <f>Gesellenprüfung!AZ16</f>
        <v/>
      </c>
      <c r="AB9" s="258">
        <f>Gesellenprüfung!AI16</f>
        <v>0</v>
      </c>
      <c r="AC9" s="275" t="str">
        <f>Gesellenprüfung!AJ16</f>
        <v/>
      </c>
      <c r="AD9" s="254" t="str">
        <f>Gesellenprüfung!AK16</f>
        <v/>
      </c>
      <c r="AE9" s="275" t="str">
        <f>Gesellenprüfung!BA16</f>
        <v/>
      </c>
      <c r="AF9" s="289" t="str">
        <f>IF((Gesellenprüfung!AL16)="D","nicht bestanden","bestanden")</f>
        <v>bestanden</v>
      </c>
      <c r="AG9" s="100">
        <f>Gesellenprüfung!AM16</f>
        <v>0</v>
      </c>
      <c r="AH9" s="42">
        <f>Gesellenprüfung!AN16</f>
        <v>0</v>
      </c>
      <c r="AI9" s="42">
        <f>Gesellenprüfung!AO16</f>
        <v>0</v>
      </c>
      <c r="AJ9" s="42">
        <f>Gesellenprüfung!AP16</f>
        <v>0</v>
      </c>
      <c r="AK9" s="275" t="str">
        <f>Gesellenprüfung!AQ16</f>
        <v/>
      </c>
      <c r="AL9" s="254" t="str">
        <f>Gesellenprüfung!AR16</f>
        <v/>
      </c>
      <c r="AM9" s="275" t="str">
        <f>Gesellenprüfung!BB16</f>
        <v/>
      </c>
      <c r="AN9" s="291" t="str">
        <f>IF((Gesellenprüfung!AS16)="D","nicht bestanden","bestanden")</f>
        <v>bestanden</v>
      </c>
      <c r="AO9" s="260" t="str">
        <f>IF(Gesellenprüfung!AU16="","nein",Gesellenprüfung!AU16)</f>
        <v>nein</v>
      </c>
      <c r="AP9" s="255" t="str">
        <f>IF(Gesellenprüfung!AV16="","",Gesellenprüfung!AV16)</f>
        <v/>
      </c>
      <c r="AQ9" s="43" t="str">
        <f>IF(Gesellenprüfung!AW16="","",Gesellenprüfung!AW16)</f>
        <v/>
      </c>
    </row>
    <row r="10" spans="1:43">
      <c r="A10" s="118">
        <f>Gesellenprüfung!A17</f>
        <v>0</v>
      </c>
      <c r="B10" s="277">
        <f>Gesellenprüfung!B17</f>
        <v>0</v>
      </c>
      <c r="C10" s="277">
        <f>Gesellenprüfung!C17</f>
        <v>0</v>
      </c>
      <c r="D10" s="277">
        <f>Gesellenprüfung!D17</f>
        <v>0</v>
      </c>
      <c r="E10" s="277">
        <f>Gesellenprüfung!E17</f>
        <v>0</v>
      </c>
      <c r="F10" s="278">
        <f>Gesellenprüfung!F17</f>
        <v>0</v>
      </c>
      <c r="G10" s="277">
        <f>Gesellenprüfung!G17</f>
        <v>0</v>
      </c>
      <c r="H10" s="279" t="str">
        <f>IF(Gesellenprüfung!H17="","",Gesellenprüfung!H17)</f>
        <v/>
      </c>
      <c r="I10" s="280">
        <f>Gesellenprüfung!I17</f>
        <v>0</v>
      </c>
      <c r="J10" s="100" t="str">
        <f>Gesellenprüfung!M17</f>
        <v/>
      </c>
      <c r="K10" s="253" t="str">
        <f>Gesellenprüfung!O17</f>
        <v/>
      </c>
      <c r="L10" s="256" t="str">
        <f>Gesellenprüfung!N17</f>
        <v/>
      </c>
      <c r="M10" s="100" t="str">
        <f>Gesellenprüfung!R17</f>
        <v/>
      </c>
      <c r="N10" s="253" t="str">
        <f>Gesellenprüfung!T17</f>
        <v/>
      </c>
      <c r="O10" s="256" t="str">
        <f>Gesellenprüfung!S17</f>
        <v/>
      </c>
      <c r="P10" s="274" t="str">
        <f>Gesellenprüfung!U17</f>
        <v/>
      </c>
      <c r="Q10" s="257" t="str">
        <f>Gesellenprüfung!W17</f>
        <v/>
      </c>
      <c r="R10" s="256" t="str">
        <f>Gesellenprüfung!V17</f>
        <v/>
      </c>
      <c r="S10" s="256" t="str">
        <f>Gesellenprüfung!AX17</f>
        <v/>
      </c>
      <c r="T10" s="100" t="str">
        <f>Gesellenprüfung!Z17</f>
        <v/>
      </c>
      <c r="U10" s="253" t="str">
        <f>Gesellenprüfung!AB17</f>
        <v/>
      </c>
      <c r="V10" s="256" t="str">
        <f>Gesellenprüfung!AA17</f>
        <v/>
      </c>
      <c r="W10" s="256" t="str">
        <f>Gesellenprüfung!AY17</f>
        <v/>
      </c>
      <c r="X10" s="100" t="str">
        <f>Gesellenprüfung!AF17</f>
        <v/>
      </c>
      <c r="Y10" s="253" t="str">
        <f>Gesellenprüfung!AH17</f>
        <v/>
      </c>
      <c r="Z10" s="256" t="str">
        <f>Gesellenprüfung!AG17</f>
        <v/>
      </c>
      <c r="AA10" s="256" t="str">
        <f>Gesellenprüfung!AZ17</f>
        <v/>
      </c>
      <c r="AB10" s="258">
        <f>Gesellenprüfung!AI17</f>
        <v>0</v>
      </c>
      <c r="AC10" s="275" t="str">
        <f>Gesellenprüfung!AJ17</f>
        <v/>
      </c>
      <c r="AD10" s="254" t="str">
        <f>Gesellenprüfung!AK17</f>
        <v/>
      </c>
      <c r="AE10" s="275" t="str">
        <f>Gesellenprüfung!BA17</f>
        <v/>
      </c>
      <c r="AF10" s="289" t="str">
        <f>IF((Gesellenprüfung!AL17)="D","nicht bestanden","bestanden")</f>
        <v>bestanden</v>
      </c>
      <c r="AG10" s="100">
        <f>Gesellenprüfung!AM17</f>
        <v>0</v>
      </c>
      <c r="AH10" s="42">
        <f>Gesellenprüfung!AN17</f>
        <v>0</v>
      </c>
      <c r="AI10" s="42">
        <f>Gesellenprüfung!AO17</f>
        <v>0</v>
      </c>
      <c r="AJ10" s="42">
        <f>Gesellenprüfung!AP17</f>
        <v>0</v>
      </c>
      <c r="AK10" s="275" t="str">
        <f>Gesellenprüfung!AQ17</f>
        <v/>
      </c>
      <c r="AL10" s="254" t="str">
        <f>Gesellenprüfung!AR17</f>
        <v/>
      </c>
      <c r="AM10" s="275" t="str">
        <f>Gesellenprüfung!BB17</f>
        <v/>
      </c>
      <c r="AN10" s="291" t="str">
        <f>IF((Gesellenprüfung!AS17)="D","nicht bestanden","bestanden")</f>
        <v>bestanden</v>
      </c>
      <c r="AO10" s="260" t="str">
        <f>IF(Gesellenprüfung!AU17="","nein",Gesellenprüfung!AU17)</f>
        <v>nein</v>
      </c>
      <c r="AP10" s="255" t="str">
        <f>IF(Gesellenprüfung!AV17="","",Gesellenprüfung!AV17)</f>
        <v/>
      </c>
      <c r="AQ10" s="43" t="str">
        <f>IF(Gesellenprüfung!AW17="","",Gesellenprüfung!AW17)</f>
        <v/>
      </c>
    </row>
    <row r="11" spans="1:43">
      <c r="A11" s="118">
        <f>Gesellenprüfung!A18</f>
        <v>0</v>
      </c>
      <c r="B11" s="277">
        <f>Gesellenprüfung!B18</f>
        <v>0</v>
      </c>
      <c r="C11" s="277">
        <f>Gesellenprüfung!C18</f>
        <v>0</v>
      </c>
      <c r="D11" s="277">
        <f>Gesellenprüfung!D18</f>
        <v>0</v>
      </c>
      <c r="E11" s="277">
        <f>Gesellenprüfung!E18</f>
        <v>0</v>
      </c>
      <c r="F11" s="278">
        <f>Gesellenprüfung!F18</f>
        <v>0</v>
      </c>
      <c r="G11" s="277">
        <f>Gesellenprüfung!G18</f>
        <v>0</v>
      </c>
      <c r="H11" s="279" t="str">
        <f>IF(Gesellenprüfung!H18="","",Gesellenprüfung!H18)</f>
        <v/>
      </c>
      <c r="I11" s="280">
        <f>Gesellenprüfung!I18</f>
        <v>0</v>
      </c>
      <c r="J11" s="100" t="str">
        <f>Gesellenprüfung!M18</f>
        <v/>
      </c>
      <c r="K11" s="253" t="str">
        <f>Gesellenprüfung!O18</f>
        <v/>
      </c>
      <c r="L11" s="256" t="str">
        <f>Gesellenprüfung!N18</f>
        <v/>
      </c>
      <c r="M11" s="100" t="str">
        <f>Gesellenprüfung!R18</f>
        <v/>
      </c>
      <c r="N11" s="253" t="str">
        <f>Gesellenprüfung!T18</f>
        <v/>
      </c>
      <c r="O11" s="256" t="str">
        <f>Gesellenprüfung!S18</f>
        <v/>
      </c>
      <c r="P11" s="274" t="str">
        <f>Gesellenprüfung!U18</f>
        <v/>
      </c>
      <c r="Q11" s="257" t="str">
        <f>Gesellenprüfung!W18</f>
        <v/>
      </c>
      <c r="R11" s="256" t="str">
        <f>Gesellenprüfung!V18</f>
        <v/>
      </c>
      <c r="S11" s="256" t="str">
        <f>Gesellenprüfung!AX18</f>
        <v/>
      </c>
      <c r="T11" s="100" t="str">
        <f>Gesellenprüfung!Z18</f>
        <v/>
      </c>
      <c r="U11" s="253" t="str">
        <f>Gesellenprüfung!AB18</f>
        <v/>
      </c>
      <c r="V11" s="256" t="str">
        <f>Gesellenprüfung!AA18</f>
        <v/>
      </c>
      <c r="W11" s="256" t="str">
        <f>Gesellenprüfung!AY18</f>
        <v/>
      </c>
      <c r="X11" s="100" t="str">
        <f>Gesellenprüfung!AF18</f>
        <v/>
      </c>
      <c r="Y11" s="253" t="str">
        <f>Gesellenprüfung!AH18</f>
        <v/>
      </c>
      <c r="Z11" s="256" t="str">
        <f>Gesellenprüfung!AG18</f>
        <v/>
      </c>
      <c r="AA11" s="256" t="str">
        <f>Gesellenprüfung!AZ18</f>
        <v/>
      </c>
      <c r="AB11" s="258">
        <f>Gesellenprüfung!AI18</f>
        <v>0</v>
      </c>
      <c r="AC11" s="275" t="str">
        <f>Gesellenprüfung!AJ18</f>
        <v/>
      </c>
      <c r="AD11" s="254" t="str">
        <f>Gesellenprüfung!AK18</f>
        <v/>
      </c>
      <c r="AE11" s="275" t="str">
        <f>Gesellenprüfung!BA18</f>
        <v/>
      </c>
      <c r="AF11" s="289" t="str">
        <f>IF((Gesellenprüfung!AL18)="D","nicht bestanden","bestanden")</f>
        <v>bestanden</v>
      </c>
      <c r="AG11" s="100">
        <f>Gesellenprüfung!AM18</f>
        <v>0</v>
      </c>
      <c r="AH11" s="42">
        <f>Gesellenprüfung!AN18</f>
        <v>0</v>
      </c>
      <c r="AI11" s="42">
        <f>Gesellenprüfung!AO18</f>
        <v>0</v>
      </c>
      <c r="AJ11" s="42">
        <f>Gesellenprüfung!AP18</f>
        <v>0</v>
      </c>
      <c r="AK11" s="275" t="str">
        <f>Gesellenprüfung!AQ18</f>
        <v/>
      </c>
      <c r="AL11" s="254" t="str">
        <f>Gesellenprüfung!AR18</f>
        <v/>
      </c>
      <c r="AM11" s="275" t="str">
        <f>Gesellenprüfung!BB18</f>
        <v/>
      </c>
      <c r="AN11" s="291" t="str">
        <f>IF((Gesellenprüfung!AS18)="D","nicht bestanden","bestanden")</f>
        <v>bestanden</v>
      </c>
      <c r="AO11" s="260" t="str">
        <f>IF(Gesellenprüfung!AU18="","nein",Gesellenprüfung!AU18)</f>
        <v>nein</v>
      </c>
      <c r="AP11" s="255" t="str">
        <f>IF(Gesellenprüfung!AV18="","",Gesellenprüfung!AV18)</f>
        <v/>
      </c>
      <c r="AQ11" s="43" t="str">
        <f>IF(Gesellenprüfung!AW18="","",Gesellenprüfung!AW18)</f>
        <v/>
      </c>
    </row>
    <row r="12" spans="1:43">
      <c r="A12" s="118">
        <f>Gesellenprüfung!A19</f>
        <v>0</v>
      </c>
      <c r="B12" s="277">
        <f>Gesellenprüfung!B19</f>
        <v>0</v>
      </c>
      <c r="C12" s="277">
        <f>Gesellenprüfung!C19</f>
        <v>0</v>
      </c>
      <c r="D12" s="277">
        <f>Gesellenprüfung!D19</f>
        <v>0</v>
      </c>
      <c r="E12" s="277">
        <f>Gesellenprüfung!E19</f>
        <v>0</v>
      </c>
      <c r="F12" s="278">
        <f>Gesellenprüfung!F19</f>
        <v>0</v>
      </c>
      <c r="G12" s="277">
        <f>Gesellenprüfung!G19</f>
        <v>0</v>
      </c>
      <c r="H12" s="279" t="str">
        <f>IF(Gesellenprüfung!H19="","",Gesellenprüfung!H19)</f>
        <v/>
      </c>
      <c r="I12" s="280">
        <f>Gesellenprüfung!I19</f>
        <v>0</v>
      </c>
      <c r="J12" s="100" t="str">
        <f>Gesellenprüfung!M19</f>
        <v/>
      </c>
      <c r="K12" s="253" t="str">
        <f>Gesellenprüfung!O19</f>
        <v/>
      </c>
      <c r="L12" s="256" t="str">
        <f>Gesellenprüfung!N19</f>
        <v/>
      </c>
      <c r="M12" s="100" t="str">
        <f>Gesellenprüfung!R19</f>
        <v/>
      </c>
      <c r="N12" s="253" t="str">
        <f>Gesellenprüfung!T19</f>
        <v/>
      </c>
      <c r="O12" s="256" t="str">
        <f>Gesellenprüfung!S19</f>
        <v/>
      </c>
      <c r="P12" s="274" t="str">
        <f>Gesellenprüfung!U19</f>
        <v/>
      </c>
      <c r="Q12" s="257" t="str">
        <f>Gesellenprüfung!W19</f>
        <v/>
      </c>
      <c r="R12" s="256" t="str">
        <f>Gesellenprüfung!V19</f>
        <v/>
      </c>
      <c r="S12" s="256" t="str">
        <f>Gesellenprüfung!AX19</f>
        <v/>
      </c>
      <c r="T12" s="100" t="str">
        <f>Gesellenprüfung!Z19</f>
        <v/>
      </c>
      <c r="U12" s="253" t="str">
        <f>Gesellenprüfung!AB19</f>
        <v/>
      </c>
      <c r="V12" s="256" t="str">
        <f>Gesellenprüfung!AA19</f>
        <v/>
      </c>
      <c r="W12" s="256" t="str">
        <f>Gesellenprüfung!AY19</f>
        <v/>
      </c>
      <c r="X12" s="100" t="str">
        <f>Gesellenprüfung!AF19</f>
        <v/>
      </c>
      <c r="Y12" s="253" t="str">
        <f>Gesellenprüfung!AH19</f>
        <v/>
      </c>
      <c r="Z12" s="256" t="str">
        <f>Gesellenprüfung!AG19</f>
        <v/>
      </c>
      <c r="AA12" s="256" t="str">
        <f>Gesellenprüfung!AZ19</f>
        <v/>
      </c>
      <c r="AB12" s="258">
        <f>Gesellenprüfung!AI19</f>
        <v>0</v>
      </c>
      <c r="AC12" s="275" t="str">
        <f>Gesellenprüfung!AJ19</f>
        <v/>
      </c>
      <c r="AD12" s="254" t="str">
        <f>Gesellenprüfung!AK19</f>
        <v/>
      </c>
      <c r="AE12" s="275" t="str">
        <f>Gesellenprüfung!BA19</f>
        <v/>
      </c>
      <c r="AF12" s="289" t="str">
        <f>IF((Gesellenprüfung!AL19)="D","nicht bestanden","bestanden")</f>
        <v>bestanden</v>
      </c>
      <c r="AG12" s="100">
        <f>Gesellenprüfung!AM19</f>
        <v>0</v>
      </c>
      <c r="AH12" s="42">
        <f>Gesellenprüfung!AN19</f>
        <v>0</v>
      </c>
      <c r="AI12" s="42">
        <f>Gesellenprüfung!AO19</f>
        <v>0</v>
      </c>
      <c r="AJ12" s="42">
        <f>Gesellenprüfung!AP19</f>
        <v>0</v>
      </c>
      <c r="AK12" s="275" t="str">
        <f>Gesellenprüfung!AQ19</f>
        <v/>
      </c>
      <c r="AL12" s="254" t="str">
        <f>Gesellenprüfung!AR19</f>
        <v/>
      </c>
      <c r="AM12" s="275" t="str">
        <f>Gesellenprüfung!BB19</f>
        <v/>
      </c>
      <c r="AN12" s="291" t="str">
        <f>IF((Gesellenprüfung!AS19)="D","nicht bestanden","bestanden")</f>
        <v>bestanden</v>
      </c>
      <c r="AO12" s="260" t="str">
        <f>IF(Gesellenprüfung!AU19="","nein",Gesellenprüfung!AU19)</f>
        <v>nein</v>
      </c>
      <c r="AP12" s="255" t="str">
        <f>IF(Gesellenprüfung!AV19="","",Gesellenprüfung!AV19)</f>
        <v/>
      </c>
      <c r="AQ12" s="43" t="str">
        <f>IF(Gesellenprüfung!AW19="","",Gesellenprüfung!AW19)</f>
        <v/>
      </c>
    </row>
    <row r="13" spans="1:43">
      <c r="A13" s="118">
        <f>Gesellenprüfung!A20</f>
        <v>0</v>
      </c>
      <c r="B13" s="277">
        <f>Gesellenprüfung!B20</f>
        <v>0</v>
      </c>
      <c r="C13" s="277">
        <f>Gesellenprüfung!C20</f>
        <v>0</v>
      </c>
      <c r="D13" s="277">
        <f>Gesellenprüfung!D20</f>
        <v>0</v>
      </c>
      <c r="E13" s="277">
        <f>Gesellenprüfung!E20</f>
        <v>0</v>
      </c>
      <c r="F13" s="278">
        <f>Gesellenprüfung!F20</f>
        <v>0</v>
      </c>
      <c r="G13" s="277">
        <f>Gesellenprüfung!G20</f>
        <v>0</v>
      </c>
      <c r="H13" s="279" t="str">
        <f>IF(Gesellenprüfung!H20="","",Gesellenprüfung!H20)</f>
        <v/>
      </c>
      <c r="I13" s="280">
        <f>Gesellenprüfung!I20</f>
        <v>0</v>
      </c>
      <c r="J13" s="100" t="str">
        <f>Gesellenprüfung!M20</f>
        <v/>
      </c>
      <c r="K13" s="253" t="str">
        <f>Gesellenprüfung!O20</f>
        <v/>
      </c>
      <c r="L13" s="256" t="str">
        <f>Gesellenprüfung!N20</f>
        <v/>
      </c>
      <c r="M13" s="100" t="str">
        <f>Gesellenprüfung!R20</f>
        <v/>
      </c>
      <c r="N13" s="253" t="str">
        <f>Gesellenprüfung!T20</f>
        <v/>
      </c>
      <c r="O13" s="256" t="str">
        <f>Gesellenprüfung!S20</f>
        <v/>
      </c>
      <c r="P13" s="274" t="str">
        <f>Gesellenprüfung!U20</f>
        <v/>
      </c>
      <c r="Q13" s="257" t="str">
        <f>Gesellenprüfung!W20</f>
        <v/>
      </c>
      <c r="R13" s="256" t="str">
        <f>Gesellenprüfung!V20</f>
        <v/>
      </c>
      <c r="S13" s="256" t="str">
        <f>Gesellenprüfung!AX20</f>
        <v/>
      </c>
      <c r="T13" s="100" t="str">
        <f>Gesellenprüfung!Z20</f>
        <v/>
      </c>
      <c r="U13" s="253" t="str">
        <f>Gesellenprüfung!AB20</f>
        <v/>
      </c>
      <c r="V13" s="256" t="str">
        <f>Gesellenprüfung!AA20</f>
        <v/>
      </c>
      <c r="W13" s="256" t="str">
        <f>Gesellenprüfung!AY20</f>
        <v/>
      </c>
      <c r="X13" s="100" t="str">
        <f>Gesellenprüfung!AF20</f>
        <v/>
      </c>
      <c r="Y13" s="253" t="str">
        <f>Gesellenprüfung!AH20</f>
        <v/>
      </c>
      <c r="Z13" s="256" t="str">
        <f>Gesellenprüfung!AG20</f>
        <v/>
      </c>
      <c r="AA13" s="256" t="str">
        <f>Gesellenprüfung!AZ20</f>
        <v/>
      </c>
      <c r="AB13" s="258">
        <f>Gesellenprüfung!AI20</f>
        <v>0</v>
      </c>
      <c r="AC13" s="275" t="str">
        <f>Gesellenprüfung!AJ20</f>
        <v/>
      </c>
      <c r="AD13" s="254" t="str">
        <f>Gesellenprüfung!AK20</f>
        <v/>
      </c>
      <c r="AE13" s="275" t="str">
        <f>Gesellenprüfung!BA20</f>
        <v/>
      </c>
      <c r="AF13" s="289" t="str">
        <f>IF((Gesellenprüfung!AL20)="D","nicht bestanden","bestanden")</f>
        <v>bestanden</v>
      </c>
      <c r="AG13" s="100">
        <f>Gesellenprüfung!AM20</f>
        <v>0</v>
      </c>
      <c r="AH13" s="42">
        <f>Gesellenprüfung!AN20</f>
        <v>0</v>
      </c>
      <c r="AI13" s="42">
        <f>Gesellenprüfung!AO20</f>
        <v>0</v>
      </c>
      <c r="AJ13" s="42">
        <f>Gesellenprüfung!AP20</f>
        <v>0</v>
      </c>
      <c r="AK13" s="275" t="str">
        <f>Gesellenprüfung!AQ20</f>
        <v/>
      </c>
      <c r="AL13" s="254" t="str">
        <f>Gesellenprüfung!AR20</f>
        <v/>
      </c>
      <c r="AM13" s="275" t="str">
        <f>Gesellenprüfung!BB20</f>
        <v/>
      </c>
      <c r="AN13" s="291" t="str">
        <f>IF((Gesellenprüfung!AS20)="D","nicht bestanden","bestanden")</f>
        <v>bestanden</v>
      </c>
      <c r="AO13" s="260" t="str">
        <f>IF(Gesellenprüfung!AU20="","nein",Gesellenprüfung!AU20)</f>
        <v>nein</v>
      </c>
      <c r="AP13" s="255" t="str">
        <f>IF(Gesellenprüfung!AV20="","",Gesellenprüfung!AV20)</f>
        <v/>
      </c>
      <c r="AQ13" s="43" t="str">
        <f>IF(Gesellenprüfung!AW20="","",Gesellenprüfung!AW20)</f>
        <v/>
      </c>
    </row>
    <row r="14" spans="1:43">
      <c r="A14" s="118">
        <f>Gesellenprüfung!A21</f>
        <v>0</v>
      </c>
      <c r="B14" s="277">
        <f>Gesellenprüfung!B21</f>
        <v>0</v>
      </c>
      <c r="C14" s="277">
        <f>Gesellenprüfung!C21</f>
        <v>0</v>
      </c>
      <c r="D14" s="277">
        <f>Gesellenprüfung!D21</f>
        <v>0</v>
      </c>
      <c r="E14" s="277">
        <f>Gesellenprüfung!E21</f>
        <v>0</v>
      </c>
      <c r="F14" s="278">
        <f>Gesellenprüfung!F21</f>
        <v>0</v>
      </c>
      <c r="G14" s="277">
        <f>Gesellenprüfung!G21</f>
        <v>0</v>
      </c>
      <c r="H14" s="279" t="str">
        <f>IF(Gesellenprüfung!H21="","",Gesellenprüfung!H21)</f>
        <v/>
      </c>
      <c r="I14" s="280">
        <f>Gesellenprüfung!I21</f>
        <v>0</v>
      </c>
      <c r="J14" s="100" t="str">
        <f>Gesellenprüfung!M21</f>
        <v/>
      </c>
      <c r="K14" s="253" t="str">
        <f>Gesellenprüfung!O21</f>
        <v/>
      </c>
      <c r="L14" s="256" t="str">
        <f>Gesellenprüfung!N21</f>
        <v/>
      </c>
      <c r="M14" s="100" t="str">
        <f>Gesellenprüfung!R21</f>
        <v/>
      </c>
      <c r="N14" s="253" t="str">
        <f>Gesellenprüfung!T21</f>
        <v/>
      </c>
      <c r="O14" s="256" t="str">
        <f>Gesellenprüfung!S21</f>
        <v/>
      </c>
      <c r="P14" s="274" t="str">
        <f>Gesellenprüfung!U21</f>
        <v/>
      </c>
      <c r="Q14" s="257" t="str">
        <f>Gesellenprüfung!W21</f>
        <v/>
      </c>
      <c r="R14" s="256" t="str">
        <f>Gesellenprüfung!V21</f>
        <v/>
      </c>
      <c r="S14" s="256" t="str">
        <f>Gesellenprüfung!AX21</f>
        <v/>
      </c>
      <c r="T14" s="100" t="str">
        <f>Gesellenprüfung!Z21</f>
        <v/>
      </c>
      <c r="U14" s="253" t="str">
        <f>Gesellenprüfung!AB21</f>
        <v/>
      </c>
      <c r="V14" s="256" t="str">
        <f>Gesellenprüfung!AA21</f>
        <v/>
      </c>
      <c r="W14" s="256" t="str">
        <f>Gesellenprüfung!AY21</f>
        <v/>
      </c>
      <c r="X14" s="100" t="str">
        <f>Gesellenprüfung!AF21</f>
        <v/>
      </c>
      <c r="Y14" s="253" t="str">
        <f>Gesellenprüfung!AH21</f>
        <v/>
      </c>
      <c r="Z14" s="256" t="str">
        <f>Gesellenprüfung!AG21</f>
        <v/>
      </c>
      <c r="AA14" s="256" t="str">
        <f>Gesellenprüfung!AZ21</f>
        <v/>
      </c>
      <c r="AB14" s="258">
        <f>Gesellenprüfung!AI21</f>
        <v>0</v>
      </c>
      <c r="AC14" s="275" t="str">
        <f>Gesellenprüfung!AJ21</f>
        <v/>
      </c>
      <c r="AD14" s="254" t="str">
        <f>Gesellenprüfung!AK21</f>
        <v/>
      </c>
      <c r="AE14" s="275" t="str">
        <f>Gesellenprüfung!BA21</f>
        <v/>
      </c>
      <c r="AF14" s="289" t="str">
        <f>IF((Gesellenprüfung!AL21)="D","nicht bestanden","bestanden")</f>
        <v>bestanden</v>
      </c>
      <c r="AG14" s="100">
        <f>Gesellenprüfung!AM21</f>
        <v>0</v>
      </c>
      <c r="AH14" s="42">
        <f>Gesellenprüfung!AN21</f>
        <v>0</v>
      </c>
      <c r="AI14" s="42">
        <f>Gesellenprüfung!AO21</f>
        <v>0</v>
      </c>
      <c r="AJ14" s="42">
        <f>Gesellenprüfung!AP21</f>
        <v>0</v>
      </c>
      <c r="AK14" s="275" t="str">
        <f>Gesellenprüfung!AQ21</f>
        <v/>
      </c>
      <c r="AL14" s="254" t="str">
        <f>Gesellenprüfung!AR21</f>
        <v/>
      </c>
      <c r="AM14" s="275" t="str">
        <f>Gesellenprüfung!BB21</f>
        <v/>
      </c>
      <c r="AN14" s="291" t="str">
        <f>IF((Gesellenprüfung!AS21)="D","nicht bestanden","bestanden")</f>
        <v>bestanden</v>
      </c>
      <c r="AO14" s="260" t="str">
        <f>IF(Gesellenprüfung!AU21="","nein",Gesellenprüfung!AU21)</f>
        <v>nein</v>
      </c>
      <c r="AP14" s="255" t="str">
        <f>IF(Gesellenprüfung!AV21="","",Gesellenprüfung!AV21)</f>
        <v/>
      </c>
      <c r="AQ14" s="43" t="str">
        <f>IF(Gesellenprüfung!AW21="","",Gesellenprüfung!AW21)</f>
        <v/>
      </c>
    </row>
    <row r="15" spans="1:43">
      <c r="A15" s="118">
        <f>Gesellenprüfung!A22</f>
        <v>0</v>
      </c>
      <c r="B15" s="277">
        <f>Gesellenprüfung!B22</f>
        <v>0</v>
      </c>
      <c r="C15" s="277">
        <f>Gesellenprüfung!C22</f>
        <v>0</v>
      </c>
      <c r="D15" s="277">
        <f>Gesellenprüfung!D22</f>
        <v>0</v>
      </c>
      <c r="E15" s="277">
        <f>Gesellenprüfung!E22</f>
        <v>0</v>
      </c>
      <c r="F15" s="278">
        <f>Gesellenprüfung!F22</f>
        <v>0</v>
      </c>
      <c r="G15" s="277">
        <f>Gesellenprüfung!G22</f>
        <v>0</v>
      </c>
      <c r="H15" s="279" t="str">
        <f>IF(Gesellenprüfung!H22="","",Gesellenprüfung!H22)</f>
        <v/>
      </c>
      <c r="I15" s="280">
        <f>Gesellenprüfung!I22</f>
        <v>0</v>
      </c>
      <c r="J15" s="100" t="str">
        <f>Gesellenprüfung!M22</f>
        <v/>
      </c>
      <c r="K15" s="253" t="str">
        <f>Gesellenprüfung!O22</f>
        <v/>
      </c>
      <c r="L15" s="256" t="str">
        <f>Gesellenprüfung!N22</f>
        <v/>
      </c>
      <c r="M15" s="100" t="str">
        <f>Gesellenprüfung!R22</f>
        <v/>
      </c>
      <c r="N15" s="253" t="str">
        <f>Gesellenprüfung!T22</f>
        <v/>
      </c>
      <c r="O15" s="256" t="str">
        <f>Gesellenprüfung!S22</f>
        <v/>
      </c>
      <c r="P15" s="274" t="str">
        <f>Gesellenprüfung!U22</f>
        <v/>
      </c>
      <c r="Q15" s="257" t="str">
        <f>Gesellenprüfung!W22</f>
        <v/>
      </c>
      <c r="R15" s="256" t="str">
        <f>Gesellenprüfung!V22</f>
        <v/>
      </c>
      <c r="S15" s="256" t="str">
        <f>Gesellenprüfung!AX22</f>
        <v/>
      </c>
      <c r="T15" s="100" t="str">
        <f>Gesellenprüfung!Z22</f>
        <v/>
      </c>
      <c r="U15" s="253" t="str">
        <f>Gesellenprüfung!AB22</f>
        <v/>
      </c>
      <c r="V15" s="256" t="str">
        <f>Gesellenprüfung!AA22</f>
        <v/>
      </c>
      <c r="W15" s="256" t="str">
        <f>Gesellenprüfung!AY22</f>
        <v/>
      </c>
      <c r="X15" s="100" t="str">
        <f>Gesellenprüfung!AF22</f>
        <v/>
      </c>
      <c r="Y15" s="253" t="str">
        <f>Gesellenprüfung!AH22</f>
        <v/>
      </c>
      <c r="Z15" s="256" t="str">
        <f>Gesellenprüfung!AG22</f>
        <v/>
      </c>
      <c r="AA15" s="256" t="str">
        <f>Gesellenprüfung!AZ22</f>
        <v/>
      </c>
      <c r="AB15" s="258">
        <f>Gesellenprüfung!AI22</f>
        <v>0</v>
      </c>
      <c r="AC15" s="275" t="str">
        <f>Gesellenprüfung!AJ22</f>
        <v/>
      </c>
      <c r="AD15" s="254" t="str">
        <f>Gesellenprüfung!AK22</f>
        <v/>
      </c>
      <c r="AE15" s="275" t="str">
        <f>Gesellenprüfung!BA22</f>
        <v/>
      </c>
      <c r="AF15" s="289" t="str">
        <f>IF((Gesellenprüfung!AL22)="D","nicht bestanden","bestanden")</f>
        <v>bestanden</v>
      </c>
      <c r="AG15" s="100">
        <f>Gesellenprüfung!AM22</f>
        <v>0</v>
      </c>
      <c r="AH15" s="42">
        <f>Gesellenprüfung!AN22</f>
        <v>0</v>
      </c>
      <c r="AI15" s="42">
        <f>Gesellenprüfung!AO22</f>
        <v>0</v>
      </c>
      <c r="AJ15" s="42">
        <f>Gesellenprüfung!AP22</f>
        <v>0</v>
      </c>
      <c r="AK15" s="275" t="str">
        <f>Gesellenprüfung!AQ22</f>
        <v/>
      </c>
      <c r="AL15" s="254" t="str">
        <f>Gesellenprüfung!AR22</f>
        <v/>
      </c>
      <c r="AM15" s="275" t="str">
        <f>Gesellenprüfung!BB22</f>
        <v/>
      </c>
      <c r="AN15" s="291" t="str">
        <f>IF((Gesellenprüfung!AS22)="D","nicht bestanden","bestanden")</f>
        <v>bestanden</v>
      </c>
      <c r="AO15" s="260" t="str">
        <f>IF(Gesellenprüfung!AU22="","nein",Gesellenprüfung!AU22)</f>
        <v>nein</v>
      </c>
      <c r="AP15" s="255" t="str">
        <f>IF(Gesellenprüfung!AV22="","",Gesellenprüfung!AV22)</f>
        <v/>
      </c>
      <c r="AQ15" s="43" t="str">
        <f>IF(Gesellenprüfung!AW22="","",Gesellenprüfung!AW22)</f>
        <v/>
      </c>
    </row>
    <row r="16" spans="1:43">
      <c r="A16" s="118">
        <f>Gesellenprüfung!A23</f>
        <v>0</v>
      </c>
      <c r="B16" s="277">
        <f>Gesellenprüfung!B23</f>
        <v>0</v>
      </c>
      <c r="C16" s="277">
        <f>Gesellenprüfung!C23</f>
        <v>0</v>
      </c>
      <c r="D16" s="277">
        <f>Gesellenprüfung!D23</f>
        <v>0</v>
      </c>
      <c r="E16" s="277">
        <f>Gesellenprüfung!E23</f>
        <v>0</v>
      </c>
      <c r="F16" s="278">
        <f>Gesellenprüfung!F23</f>
        <v>0</v>
      </c>
      <c r="G16" s="277">
        <f>Gesellenprüfung!G23</f>
        <v>0</v>
      </c>
      <c r="H16" s="279" t="str">
        <f>IF(Gesellenprüfung!H23="","",Gesellenprüfung!H23)</f>
        <v/>
      </c>
      <c r="I16" s="280">
        <f>Gesellenprüfung!I23</f>
        <v>0</v>
      </c>
      <c r="J16" s="100" t="str">
        <f>Gesellenprüfung!M23</f>
        <v/>
      </c>
      <c r="K16" s="253" t="str">
        <f>Gesellenprüfung!O23</f>
        <v/>
      </c>
      <c r="L16" s="256" t="str">
        <f>Gesellenprüfung!N23</f>
        <v/>
      </c>
      <c r="M16" s="100" t="str">
        <f>Gesellenprüfung!R23</f>
        <v/>
      </c>
      <c r="N16" s="253" t="str">
        <f>Gesellenprüfung!T23</f>
        <v/>
      </c>
      <c r="O16" s="256" t="str">
        <f>Gesellenprüfung!S23</f>
        <v/>
      </c>
      <c r="P16" s="274" t="str">
        <f>Gesellenprüfung!U23</f>
        <v/>
      </c>
      <c r="Q16" s="257" t="str">
        <f>Gesellenprüfung!W23</f>
        <v/>
      </c>
      <c r="R16" s="256" t="str">
        <f>Gesellenprüfung!V23</f>
        <v/>
      </c>
      <c r="S16" s="256" t="str">
        <f>Gesellenprüfung!AX23</f>
        <v/>
      </c>
      <c r="T16" s="100" t="str">
        <f>Gesellenprüfung!Z23</f>
        <v/>
      </c>
      <c r="U16" s="253" t="str">
        <f>Gesellenprüfung!AB23</f>
        <v/>
      </c>
      <c r="V16" s="256" t="str">
        <f>Gesellenprüfung!AA23</f>
        <v/>
      </c>
      <c r="W16" s="256" t="str">
        <f>Gesellenprüfung!AY23</f>
        <v/>
      </c>
      <c r="X16" s="100" t="str">
        <f>Gesellenprüfung!AF23</f>
        <v/>
      </c>
      <c r="Y16" s="253" t="str">
        <f>Gesellenprüfung!AH23</f>
        <v/>
      </c>
      <c r="Z16" s="256" t="str">
        <f>Gesellenprüfung!AG23</f>
        <v/>
      </c>
      <c r="AA16" s="256" t="str">
        <f>Gesellenprüfung!AZ23</f>
        <v/>
      </c>
      <c r="AB16" s="258">
        <f>Gesellenprüfung!AI23</f>
        <v>0</v>
      </c>
      <c r="AC16" s="275" t="str">
        <f>Gesellenprüfung!AJ23</f>
        <v/>
      </c>
      <c r="AD16" s="254" t="str">
        <f>Gesellenprüfung!AK23</f>
        <v/>
      </c>
      <c r="AE16" s="275" t="str">
        <f>Gesellenprüfung!BA23</f>
        <v/>
      </c>
      <c r="AF16" s="289" t="str">
        <f>IF((Gesellenprüfung!AL23)="D","nicht bestanden","bestanden")</f>
        <v>bestanden</v>
      </c>
      <c r="AG16" s="100">
        <f>Gesellenprüfung!AM23</f>
        <v>0</v>
      </c>
      <c r="AH16" s="42">
        <f>Gesellenprüfung!AN23</f>
        <v>0</v>
      </c>
      <c r="AI16" s="42">
        <f>Gesellenprüfung!AO23</f>
        <v>0</v>
      </c>
      <c r="AJ16" s="42">
        <f>Gesellenprüfung!AP23</f>
        <v>0</v>
      </c>
      <c r="AK16" s="275" t="str">
        <f>Gesellenprüfung!AQ23</f>
        <v/>
      </c>
      <c r="AL16" s="254" t="str">
        <f>Gesellenprüfung!AR23</f>
        <v/>
      </c>
      <c r="AM16" s="275" t="str">
        <f>Gesellenprüfung!BB23</f>
        <v/>
      </c>
      <c r="AN16" s="291" t="str">
        <f>IF((Gesellenprüfung!AS23)="D","nicht bestanden","bestanden")</f>
        <v>bestanden</v>
      </c>
      <c r="AO16" s="260" t="str">
        <f>IF(Gesellenprüfung!AU23="","nein",Gesellenprüfung!AU23)</f>
        <v>nein</v>
      </c>
      <c r="AP16" s="255" t="str">
        <f>IF(Gesellenprüfung!AV23="","",Gesellenprüfung!AV23)</f>
        <v/>
      </c>
      <c r="AQ16" s="43" t="str">
        <f>IF(Gesellenprüfung!AW23="","",Gesellenprüfung!AW23)</f>
        <v/>
      </c>
    </row>
    <row r="17" spans="1:43">
      <c r="A17" s="118">
        <f>Gesellenprüfung!A24</f>
        <v>0</v>
      </c>
      <c r="B17" s="277">
        <f>Gesellenprüfung!B24</f>
        <v>0</v>
      </c>
      <c r="C17" s="277">
        <f>Gesellenprüfung!C24</f>
        <v>0</v>
      </c>
      <c r="D17" s="277">
        <f>Gesellenprüfung!D24</f>
        <v>0</v>
      </c>
      <c r="E17" s="277">
        <f>Gesellenprüfung!E24</f>
        <v>0</v>
      </c>
      <c r="F17" s="278">
        <f>Gesellenprüfung!F24</f>
        <v>0</v>
      </c>
      <c r="G17" s="277">
        <f>Gesellenprüfung!G24</f>
        <v>0</v>
      </c>
      <c r="H17" s="279" t="str">
        <f>IF(Gesellenprüfung!H24="","",Gesellenprüfung!H24)</f>
        <v/>
      </c>
      <c r="I17" s="280">
        <f>Gesellenprüfung!I24</f>
        <v>0</v>
      </c>
      <c r="J17" s="100" t="str">
        <f>Gesellenprüfung!M24</f>
        <v/>
      </c>
      <c r="K17" s="253" t="str">
        <f>Gesellenprüfung!O24</f>
        <v/>
      </c>
      <c r="L17" s="256" t="str">
        <f>Gesellenprüfung!N24</f>
        <v/>
      </c>
      <c r="M17" s="100" t="str">
        <f>Gesellenprüfung!R24</f>
        <v/>
      </c>
      <c r="N17" s="253" t="str">
        <f>Gesellenprüfung!T24</f>
        <v/>
      </c>
      <c r="O17" s="256" t="str">
        <f>Gesellenprüfung!S24</f>
        <v/>
      </c>
      <c r="P17" s="274" t="str">
        <f>Gesellenprüfung!U24</f>
        <v/>
      </c>
      <c r="Q17" s="257" t="str">
        <f>Gesellenprüfung!W24</f>
        <v/>
      </c>
      <c r="R17" s="256" t="str">
        <f>Gesellenprüfung!V24</f>
        <v/>
      </c>
      <c r="S17" s="256" t="str">
        <f>Gesellenprüfung!AX24</f>
        <v/>
      </c>
      <c r="T17" s="100" t="str">
        <f>Gesellenprüfung!Z24</f>
        <v/>
      </c>
      <c r="U17" s="253" t="str">
        <f>Gesellenprüfung!AB24</f>
        <v/>
      </c>
      <c r="V17" s="256" t="str">
        <f>Gesellenprüfung!AA24</f>
        <v/>
      </c>
      <c r="W17" s="256" t="str">
        <f>Gesellenprüfung!AY24</f>
        <v/>
      </c>
      <c r="X17" s="100" t="str">
        <f>Gesellenprüfung!AF24</f>
        <v/>
      </c>
      <c r="Y17" s="253" t="str">
        <f>Gesellenprüfung!AH24</f>
        <v/>
      </c>
      <c r="Z17" s="256" t="str">
        <f>Gesellenprüfung!AG24</f>
        <v/>
      </c>
      <c r="AA17" s="256" t="str">
        <f>Gesellenprüfung!AZ24</f>
        <v/>
      </c>
      <c r="AB17" s="258">
        <f>Gesellenprüfung!AI24</f>
        <v>0</v>
      </c>
      <c r="AC17" s="275" t="str">
        <f>Gesellenprüfung!AJ24</f>
        <v/>
      </c>
      <c r="AD17" s="254" t="str">
        <f>Gesellenprüfung!AK24</f>
        <v/>
      </c>
      <c r="AE17" s="275" t="str">
        <f>Gesellenprüfung!BA24</f>
        <v/>
      </c>
      <c r="AF17" s="289" t="str">
        <f>IF((Gesellenprüfung!AL24)="D","nicht bestanden","bestanden")</f>
        <v>bestanden</v>
      </c>
      <c r="AG17" s="100">
        <f>Gesellenprüfung!AM24</f>
        <v>0</v>
      </c>
      <c r="AH17" s="42">
        <f>Gesellenprüfung!AN24</f>
        <v>0</v>
      </c>
      <c r="AI17" s="42">
        <f>Gesellenprüfung!AO24</f>
        <v>0</v>
      </c>
      <c r="AJ17" s="42">
        <f>Gesellenprüfung!AP24</f>
        <v>0</v>
      </c>
      <c r="AK17" s="275" t="str">
        <f>Gesellenprüfung!AQ24</f>
        <v/>
      </c>
      <c r="AL17" s="254" t="str">
        <f>Gesellenprüfung!AR24</f>
        <v/>
      </c>
      <c r="AM17" s="275" t="str">
        <f>Gesellenprüfung!BB24</f>
        <v/>
      </c>
      <c r="AN17" s="291" t="str">
        <f>IF((Gesellenprüfung!AS24)="D","nicht bestanden","bestanden")</f>
        <v>bestanden</v>
      </c>
      <c r="AO17" s="260" t="str">
        <f>IF(Gesellenprüfung!AU24="","nein",Gesellenprüfung!AU24)</f>
        <v>nein</v>
      </c>
      <c r="AP17" s="255" t="str">
        <f>IF(Gesellenprüfung!AV24="","",Gesellenprüfung!AV24)</f>
        <v/>
      </c>
      <c r="AQ17" s="43" t="str">
        <f>IF(Gesellenprüfung!AW24="","",Gesellenprüfung!AW24)</f>
        <v/>
      </c>
    </row>
    <row r="18" spans="1:43">
      <c r="A18" s="118">
        <f>Gesellenprüfung!A25</f>
        <v>0</v>
      </c>
      <c r="B18" s="277">
        <f>Gesellenprüfung!B25</f>
        <v>0</v>
      </c>
      <c r="C18" s="277">
        <f>Gesellenprüfung!C25</f>
        <v>0</v>
      </c>
      <c r="D18" s="277">
        <f>Gesellenprüfung!D25</f>
        <v>0</v>
      </c>
      <c r="E18" s="277">
        <f>Gesellenprüfung!E25</f>
        <v>0</v>
      </c>
      <c r="F18" s="278">
        <f>Gesellenprüfung!F25</f>
        <v>0</v>
      </c>
      <c r="G18" s="277">
        <f>Gesellenprüfung!G25</f>
        <v>0</v>
      </c>
      <c r="H18" s="279" t="str">
        <f>IF(Gesellenprüfung!H25="","",Gesellenprüfung!H25)</f>
        <v/>
      </c>
      <c r="I18" s="280">
        <f>Gesellenprüfung!I25</f>
        <v>0</v>
      </c>
      <c r="J18" s="100" t="str">
        <f>Gesellenprüfung!M25</f>
        <v/>
      </c>
      <c r="K18" s="253" t="str">
        <f>Gesellenprüfung!O25</f>
        <v/>
      </c>
      <c r="L18" s="256" t="str">
        <f>Gesellenprüfung!N25</f>
        <v/>
      </c>
      <c r="M18" s="100" t="str">
        <f>Gesellenprüfung!R25</f>
        <v/>
      </c>
      <c r="N18" s="253" t="str">
        <f>Gesellenprüfung!T25</f>
        <v/>
      </c>
      <c r="O18" s="256" t="str">
        <f>Gesellenprüfung!S25</f>
        <v/>
      </c>
      <c r="P18" s="274" t="str">
        <f>Gesellenprüfung!U25</f>
        <v/>
      </c>
      <c r="Q18" s="257" t="str">
        <f>Gesellenprüfung!W25</f>
        <v/>
      </c>
      <c r="R18" s="256" t="str">
        <f>Gesellenprüfung!V25</f>
        <v/>
      </c>
      <c r="S18" s="256" t="str">
        <f>Gesellenprüfung!AX25</f>
        <v/>
      </c>
      <c r="T18" s="100" t="str">
        <f>Gesellenprüfung!Z25</f>
        <v/>
      </c>
      <c r="U18" s="253" t="str">
        <f>Gesellenprüfung!AB25</f>
        <v/>
      </c>
      <c r="V18" s="256" t="str">
        <f>Gesellenprüfung!AA25</f>
        <v/>
      </c>
      <c r="W18" s="256" t="str">
        <f>Gesellenprüfung!AY25</f>
        <v/>
      </c>
      <c r="X18" s="100" t="str">
        <f>Gesellenprüfung!AF25</f>
        <v/>
      </c>
      <c r="Y18" s="253" t="str">
        <f>Gesellenprüfung!AH25</f>
        <v/>
      </c>
      <c r="Z18" s="256" t="str">
        <f>Gesellenprüfung!AG25</f>
        <v/>
      </c>
      <c r="AA18" s="256" t="str">
        <f>Gesellenprüfung!AZ25</f>
        <v/>
      </c>
      <c r="AB18" s="258">
        <f>Gesellenprüfung!AI25</f>
        <v>0</v>
      </c>
      <c r="AC18" s="275" t="str">
        <f>Gesellenprüfung!AJ25</f>
        <v/>
      </c>
      <c r="AD18" s="254" t="str">
        <f>Gesellenprüfung!AK25</f>
        <v/>
      </c>
      <c r="AE18" s="275" t="str">
        <f>Gesellenprüfung!BA25</f>
        <v/>
      </c>
      <c r="AF18" s="289" t="str">
        <f>IF((Gesellenprüfung!AL25)="D","nicht bestanden","bestanden")</f>
        <v>bestanden</v>
      </c>
      <c r="AG18" s="100">
        <f>Gesellenprüfung!AM25</f>
        <v>0</v>
      </c>
      <c r="AH18" s="42">
        <f>Gesellenprüfung!AN25</f>
        <v>0</v>
      </c>
      <c r="AI18" s="42">
        <f>Gesellenprüfung!AO25</f>
        <v>0</v>
      </c>
      <c r="AJ18" s="42">
        <f>Gesellenprüfung!AP25</f>
        <v>0</v>
      </c>
      <c r="AK18" s="275" t="str">
        <f>Gesellenprüfung!AQ25</f>
        <v/>
      </c>
      <c r="AL18" s="254" t="str">
        <f>Gesellenprüfung!AR25</f>
        <v/>
      </c>
      <c r="AM18" s="275" t="str">
        <f>Gesellenprüfung!BB25</f>
        <v/>
      </c>
      <c r="AN18" s="291" t="str">
        <f>IF((Gesellenprüfung!AS25)="D","nicht bestanden","bestanden")</f>
        <v>bestanden</v>
      </c>
      <c r="AO18" s="260" t="str">
        <f>IF(Gesellenprüfung!AU25="","nein",Gesellenprüfung!AU25)</f>
        <v>nein</v>
      </c>
      <c r="AP18" s="255" t="str">
        <f>IF(Gesellenprüfung!AV25="","",Gesellenprüfung!AV25)</f>
        <v/>
      </c>
      <c r="AQ18" s="43" t="str">
        <f>IF(Gesellenprüfung!AW25="","",Gesellenprüfung!AW25)</f>
        <v/>
      </c>
    </row>
    <row r="19" spans="1:43">
      <c r="A19" s="118">
        <f>Gesellenprüfung!A26</f>
        <v>0</v>
      </c>
      <c r="B19" s="277">
        <f>Gesellenprüfung!B26</f>
        <v>0</v>
      </c>
      <c r="C19" s="277">
        <f>Gesellenprüfung!C26</f>
        <v>0</v>
      </c>
      <c r="D19" s="277">
        <f>Gesellenprüfung!D26</f>
        <v>0</v>
      </c>
      <c r="E19" s="277">
        <f>Gesellenprüfung!E26</f>
        <v>0</v>
      </c>
      <c r="F19" s="278">
        <f>Gesellenprüfung!F26</f>
        <v>0</v>
      </c>
      <c r="G19" s="277">
        <f>Gesellenprüfung!G26</f>
        <v>0</v>
      </c>
      <c r="H19" s="279" t="str">
        <f>IF(Gesellenprüfung!H26="","",Gesellenprüfung!H26)</f>
        <v/>
      </c>
      <c r="I19" s="280">
        <f>Gesellenprüfung!I26</f>
        <v>0</v>
      </c>
      <c r="J19" s="100" t="str">
        <f>Gesellenprüfung!M26</f>
        <v/>
      </c>
      <c r="K19" s="253" t="str">
        <f>Gesellenprüfung!O26</f>
        <v/>
      </c>
      <c r="L19" s="256" t="str">
        <f>Gesellenprüfung!N26</f>
        <v/>
      </c>
      <c r="M19" s="100" t="str">
        <f>Gesellenprüfung!R26</f>
        <v/>
      </c>
      <c r="N19" s="253" t="str">
        <f>Gesellenprüfung!T26</f>
        <v/>
      </c>
      <c r="O19" s="256" t="str">
        <f>Gesellenprüfung!S26</f>
        <v/>
      </c>
      <c r="P19" s="274" t="str">
        <f>Gesellenprüfung!U26</f>
        <v/>
      </c>
      <c r="Q19" s="257" t="str">
        <f>Gesellenprüfung!W26</f>
        <v/>
      </c>
      <c r="R19" s="256" t="str">
        <f>Gesellenprüfung!V26</f>
        <v/>
      </c>
      <c r="S19" s="256" t="str">
        <f>Gesellenprüfung!AX26</f>
        <v/>
      </c>
      <c r="T19" s="100" t="str">
        <f>Gesellenprüfung!Z26</f>
        <v/>
      </c>
      <c r="U19" s="253" t="str">
        <f>Gesellenprüfung!AB26</f>
        <v/>
      </c>
      <c r="V19" s="256" t="str">
        <f>Gesellenprüfung!AA26</f>
        <v/>
      </c>
      <c r="W19" s="256" t="str">
        <f>Gesellenprüfung!AY26</f>
        <v/>
      </c>
      <c r="X19" s="100" t="str">
        <f>Gesellenprüfung!AF26</f>
        <v/>
      </c>
      <c r="Y19" s="253" t="str">
        <f>Gesellenprüfung!AH26</f>
        <v/>
      </c>
      <c r="Z19" s="256" t="str">
        <f>Gesellenprüfung!AG26</f>
        <v/>
      </c>
      <c r="AA19" s="256" t="str">
        <f>Gesellenprüfung!AZ26</f>
        <v/>
      </c>
      <c r="AB19" s="258">
        <f>Gesellenprüfung!AI26</f>
        <v>0</v>
      </c>
      <c r="AC19" s="275" t="str">
        <f>Gesellenprüfung!AJ26</f>
        <v/>
      </c>
      <c r="AD19" s="254" t="str">
        <f>Gesellenprüfung!AK26</f>
        <v/>
      </c>
      <c r="AE19" s="275" t="str">
        <f>Gesellenprüfung!BA26</f>
        <v/>
      </c>
      <c r="AF19" s="289" t="str">
        <f>IF((Gesellenprüfung!AL26)="D","nicht bestanden","bestanden")</f>
        <v>bestanden</v>
      </c>
      <c r="AG19" s="100">
        <f>Gesellenprüfung!AM26</f>
        <v>0</v>
      </c>
      <c r="AH19" s="42">
        <f>Gesellenprüfung!AN26</f>
        <v>0</v>
      </c>
      <c r="AI19" s="42">
        <f>Gesellenprüfung!AO26</f>
        <v>0</v>
      </c>
      <c r="AJ19" s="42">
        <f>Gesellenprüfung!AP26</f>
        <v>0</v>
      </c>
      <c r="AK19" s="275" t="str">
        <f>Gesellenprüfung!AQ26</f>
        <v/>
      </c>
      <c r="AL19" s="254" t="str">
        <f>Gesellenprüfung!AR26</f>
        <v/>
      </c>
      <c r="AM19" s="275" t="str">
        <f>Gesellenprüfung!BB26</f>
        <v/>
      </c>
      <c r="AN19" s="291" t="str">
        <f>IF((Gesellenprüfung!AS26)="D","nicht bestanden","bestanden")</f>
        <v>bestanden</v>
      </c>
      <c r="AO19" s="260" t="str">
        <f>IF(Gesellenprüfung!AU26="","nein",Gesellenprüfung!AU26)</f>
        <v>nein</v>
      </c>
      <c r="AP19" s="255" t="str">
        <f>IF(Gesellenprüfung!AV26="","",Gesellenprüfung!AV26)</f>
        <v/>
      </c>
      <c r="AQ19" s="43" t="str">
        <f>IF(Gesellenprüfung!AW26="","",Gesellenprüfung!AW26)</f>
        <v/>
      </c>
    </row>
    <row r="20" spans="1:43">
      <c r="A20" s="118">
        <f>Gesellenprüfung!A27</f>
        <v>0</v>
      </c>
      <c r="B20" s="277">
        <f>Gesellenprüfung!B27</f>
        <v>0</v>
      </c>
      <c r="C20" s="277">
        <f>Gesellenprüfung!C27</f>
        <v>0</v>
      </c>
      <c r="D20" s="277">
        <f>Gesellenprüfung!D27</f>
        <v>0</v>
      </c>
      <c r="E20" s="277">
        <f>Gesellenprüfung!E27</f>
        <v>0</v>
      </c>
      <c r="F20" s="278">
        <f>Gesellenprüfung!F27</f>
        <v>0</v>
      </c>
      <c r="G20" s="277">
        <f>Gesellenprüfung!G27</f>
        <v>0</v>
      </c>
      <c r="H20" s="279" t="str">
        <f>IF(Gesellenprüfung!H27="","",Gesellenprüfung!H27)</f>
        <v/>
      </c>
      <c r="I20" s="280">
        <f>Gesellenprüfung!I27</f>
        <v>0</v>
      </c>
      <c r="J20" s="100" t="str">
        <f>Gesellenprüfung!M27</f>
        <v/>
      </c>
      <c r="K20" s="253" t="str">
        <f>Gesellenprüfung!O27</f>
        <v/>
      </c>
      <c r="L20" s="256" t="str">
        <f>Gesellenprüfung!N27</f>
        <v/>
      </c>
      <c r="M20" s="100" t="str">
        <f>Gesellenprüfung!R27</f>
        <v/>
      </c>
      <c r="N20" s="253" t="str">
        <f>Gesellenprüfung!T27</f>
        <v/>
      </c>
      <c r="O20" s="256" t="str">
        <f>Gesellenprüfung!S27</f>
        <v/>
      </c>
      <c r="P20" s="274" t="str">
        <f>Gesellenprüfung!U27</f>
        <v/>
      </c>
      <c r="Q20" s="257" t="str">
        <f>Gesellenprüfung!W27</f>
        <v/>
      </c>
      <c r="R20" s="256" t="str">
        <f>Gesellenprüfung!V27</f>
        <v/>
      </c>
      <c r="S20" s="256" t="str">
        <f>Gesellenprüfung!AX27</f>
        <v/>
      </c>
      <c r="T20" s="100" t="str">
        <f>Gesellenprüfung!Z27</f>
        <v/>
      </c>
      <c r="U20" s="253" t="str">
        <f>Gesellenprüfung!AB27</f>
        <v/>
      </c>
      <c r="V20" s="256" t="str">
        <f>Gesellenprüfung!AA27</f>
        <v/>
      </c>
      <c r="W20" s="256" t="str">
        <f>Gesellenprüfung!AY27</f>
        <v/>
      </c>
      <c r="X20" s="100" t="str">
        <f>Gesellenprüfung!AF27</f>
        <v/>
      </c>
      <c r="Y20" s="253" t="str">
        <f>Gesellenprüfung!AH27</f>
        <v/>
      </c>
      <c r="Z20" s="256" t="str">
        <f>Gesellenprüfung!AG27</f>
        <v/>
      </c>
      <c r="AA20" s="256" t="str">
        <f>Gesellenprüfung!AZ27</f>
        <v/>
      </c>
      <c r="AB20" s="258">
        <f>Gesellenprüfung!AI27</f>
        <v>0</v>
      </c>
      <c r="AC20" s="275" t="str">
        <f>Gesellenprüfung!AJ27</f>
        <v/>
      </c>
      <c r="AD20" s="254" t="str">
        <f>Gesellenprüfung!AK27</f>
        <v/>
      </c>
      <c r="AE20" s="275" t="str">
        <f>Gesellenprüfung!BA27</f>
        <v/>
      </c>
      <c r="AF20" s="289" t="str">
        <f>IF((Gesellenprüfung!AL27)="D","nicht bestanden","bestanden")</f>
        <v>bestanden</v>
      </c>
      <c r="AG20" s="100">
        <f>Gesellenprüfung!AM27</f>
        <v>0</v>
      </c>
      <c r="AH20" s="42">
        <f>Gesellenprüfung!AN27</f>
        <v>0</v>
      </c>
      <c r="AI20" s="42">
        <f>Gesellenprüfung!AO27</f>
        <v>0</v>
      </c>
      <c r="AJ20" s="42">
        <f>Gesellenprüfung!AP27</f>
        <v>0</v>
      </c>
      <c r="AK20" s="275" t="str">
        <f>Gesellenprüfung!AQ27</f>
        <v/>
      </c>
      <c r="AL20" s="254" t="str">
        <f>Gesellenprüfung!AR27</f>
        <v/>
      </c>
      <c r="AM20" s="275" t="str">
        <f>Gesellenprüfung!BB27</f>
        <v/>
      </c>
      <c r="AN20" s="291" t="str">
        <f>IF((Gesellenprüfung!AS27)="D","nicht bestanden","bestanden")</f>
        <v>bestanden</v>
      </c>
      <c r="AO20" s="260" t="str">
        <f>IF(Gesellenprüfung!AU27="","nein",Gesellenprüfung!AU27)</f>
        <v>nein</v>
      </c>
      <c r="AP20" s="255" t="str">
        <f>IF(Gesellenprüfung!AV27="","",Gesellenprüfung!AV27)</f>
        <v/>
      </c>
      <c r="AQ20" s="43" t="str">
        <f>IF(Gesellenprüfung!AW27="","",Gesellenprüfung!AW27)</f>
        <v/>
      </c>
    </row>
    <row r="21" spans="1:43">
      <c r="A21" s="118">
        <f>Gesellenprüfung!A28</f>
        <v>0</v>
      </c>
      <c r="B21" s="277">
        <f>Gesellenprüfung!B28</f>
        <v>0</v>
      </c>
      <c r="C21" s="277">
        <f>Gesellenprüfung!C28</f>
        <v>0</v>
      </c>
      <c r="D21" s="277">
        <f>Gesellenprüfung!D28</f>
        <v>0</v>
      </c>
      <c r="E21" s="277">
        <f>Gesellenprüfung!E28</f>
        <v>0</v>
      </c>
      <c r="F21" s="278">
        <f>Gesellenprüfung!F28</f>
        <v>0</v>
      </c>
      <c r="G21" s="277">
        <f>Gesellenprüfung!G28</f>
        <v>0</v>
      </c>
      <c r="H21" s="279" t="str">
        <f>IF(Gesellenprüfung!H28="","",Gesellenprüfung!H28)</f>
        <v/>
      </c>
      <c r="I21" s="280">
        <f>Gesellenprüfung!I28</f>
        <v>0</v>
      </c>
      <c r="J21" s="100" t="str">
        <f>Gesellenprüfung!M28</f>
        <v/>
      </c>
      <c r="K21" s="253" t="str">
        <f>Gesellenprüfung!O28</f>
        <v/>
      </c>
      <c r="L21" s="256" t="str">
        <f>Gesellenprüfung!N28</f>
        <v/>
      </c>
      <c r="M21" s="100" t="str">
        <f>Gesellenprüfung!R28</f>
        <v/>
      </c>
      <c r="N21" s="253" t="str">
        <f>Gesellenprüfung!T28</f>
        <v/>
      </c>
      <c r="O21" s="256" t="str">
        <f>Gesellenprüfung!S28</f>
        <v/>
      </c>
      <c r="P21" s="274" t="str">
        <f>Gesellenprüfung!U28</f>
        <v/>
      </c>
      <c r="Q21" s="257" t="str">
        <f>Gesellenprüfung!W28</f>
        <v/>
      </c>
      <c r="R21" s="256" t="str">
        <f>Gesellenprüfung!V28</f>
        <v/>
      </c>
      <c r="S21" s="256" t="str">
        <f>Gesellenprüfung!AX28</f>
        <v/>
      </c>
      <c r="T21" s="100" t="str">
        <f>Gesellenprüfung!Z28</f>
        <v/>
      </c>
      <c r="U21" s="253" t="str">
        <f>Gesellenprüfung!AB28</f>
        <v/>
      </c>
      <c r="V21" s="256" t="str">
        <f>Gesellenprüfung!AA28</f>
        <v/>
      </c>
      <c r="W21" s="256" t="str">
        <f>Gesellenprüfung!AY28</f>
        <v/>
      </c>
      <c r="X21" s="100" t="str">
        <f>Gesellenprüfung!AF28</f>
        <v/>
      </c>
      <c r="Y21" s="253" t="str">
        <f>Gesellenprüfung!AH28</f>
        <v/>
      </c>
      <c r="Z21" s="256" t="str">
        <f>Gesellenprüfung!AG28</f>
        <v/>
      </c>
      <c r="AA21" s="256" t="str">
        <f>Gesellenprüfung!AZ28</f>
        <v/>
      </c>
      <c r="AB21" s="258">
        <f>Gesellenprüfung!AI28</f>
        <v>0</v>
      </c>
      <c r="AC21" s="275" t="str">
        <f>Gesellenprüfung!AJ28</f>
        <v/>
      </c>
      <c r="AD21" s="254" t="str">
        <f>Gesellenprüfung!AK28</f>
        <v/>
      </c>
      <c r="AE21" s="275" t="str">
        <f>Gesellenprüfung!BA28</f>
        <v/>
      </c>
      <c r="AF21" s="289" t="str">
        <f>IF((Gesellenprüfung!AL28)="D","nicht bestanden","bestanden")</f>
        <v>bestanden</v>
      </c>
      <c r="AG21" s="100">
        <f>Gesellenprüfung!AM28</f>
        <v>0</v>
      </c>
      <c r="AH21" s="42">
        <f>Gesellenprüfung!AN28</f>
        <v>0</v>
      </c>
      <c r="AI21" s="42">
        <f>Gesellenprüfung!AO28</f>
        <v>0</v>
      </c>
      <c r="AJ21" s="42">
        <f>Gesellenprüfung!AP28</f>
        <v>0</v>
      </c>
      <c r="AK21" s="275" t="str">
        <f>Gesellenprüfung!AQ28</f>
        <v/>
      </c>
      <c r="AL21" s="254" t="str">
        <f>Gesellenprüfung!AR28</f>
        <v/>
      </c>
      <c r="AM21" s="275" t="str">
        <f>Gesellenprüfung!BB28</f>
        <v/>
      </c>
      <c r="AN21" s="291" t="str">
        <f>IF((Gesellenprüfung!AS28)="D","nicht bestanden","bestanden")</f>
        <v>bestanden</v>
      </c>
      <c r="AO21" s="260" t="str">
        <f>IF(Gesellenprüfung!AU28="","nein",Gesellenprüfung!AU28)</f>
        <v>nein</v>
      </c>
      <c r="AP21" s="255" t="str">
        <f>IF(Gesellenprüfung!AV28="","",Gesellenprüfung!AV28)</f>
        <v/>
      </c>
      <c r="AQ21" s="43" t="str">
        <f>IF(Gesellenprüfung!AW28="","",Gesellenprüfung!AW28)</f>
        <v/>
      </c>
    </row>
    <row r="22" spans="1:43">
      <c r="A22" s="118">
        <f>Gesellenprüfung!A29</f>
        <v>0</v>
      </c>
      <c r="B22" s="277">
        <f>Gesellenprüfung!B29</f>
        <v>0</v>
      </c>
      <c r="C22" s="277">
        <f>Gesellenprüfung!C29</f>
        <v>0</v>
      </c>
      <c r="D22" s="277">
        <f>Gesellenprüfung!D29</f>
        <v>0</v>
      </c>
      <c r="E22" s="277">
        <f>Gesellenprüfung!E29</f>
        <v>0</v>
      </c>
      <c r="F22" s="278">
        <f>Gesellenprüfung!F29</f>
        <v>0</v>
      </c>
      <c r="G22" s="277">
        <f>Gesellenprüfung!G29</f>
        <v>0</v>
      </c>
      <c r="H22" s="279" t="str">
        <f>IF(Gesellenprüfung!H29="","",Gesellenprüfung!H29)</f>
        <v/>
      </c>
      <c r="I22" s="280">
        <f>Gesellenprüfung!I29</f>
        <v>0</v>
      </c>
      <c r="J22" s="100" t="str">
        <f>Gesellenprüfung!M29</f>
        <v/>
      </c>
      <c r="K22" s="253" t="str">
        <f>Gesellenprüfung!O29</f>
        <v/>
      </c>
      <c r="L22" s="256" t="str">
        <f>Gesellenprüfung!N29</f>
        <v/>
      </c>
      <c r="M22" s="100" t="str">
        <f>Gesellenprüfung!R29</f>
        <v/>
      </c>
      <c r="N22" s="253" t="str">
        <f>Gesellenprüfung!T29</f>
        <v/>
      </c>
      <c r="O22" s="256" t="str">
        <f>Gesellenprüfung!S29</f>
        <v/>
      </c>
      <c r="P22" s="274" t="str">
        <f>Gesellenprüfung!U29</f>
        <v/>
      </c>
      <c r="Q22" s="257" t="str">
        <f>Gesellenprüfung!W29</f>
        <v/>
      </c>
      <c r="R22" s="256" t="str">
        <f>Gesellenprüfung!V29</f>
        <v/>
      </c>
      <c r="S22" s="256" t="str">
        <f>Gesellenprüfung!AX29</f>
        <v/>
      </c>
      <c r="T22" s="100" t="str">
        <f>Gesellenprüfung!Z29</f>
        <v/>
      </c>
      <c r="U22" s="253" t="str">
        <f>Gesellenprüfung!AB29</f>
        <v/>
      </c>
      <c r="V22" s="256" t="str">
        <f>Gesellenprüfung!AA29</f>
        <v/>
      </c>
      <c r="W22" s="256" t="str">
        <f>Gesellenprüfung!AY29</f>
        <v/>
      </c>
      <c r="X22" s="100" t="str">
        <f>Gesellenprüfung!AF29</f>
        <v/>
      </c>
      <c r="Y22" s="253" t="str">
        <f>Gesellenprüfung!AH29</f>
        <v/>
      </c>
      <c r="Z22" s="256" t="str">
        <f>Gesellenprüfung!AG29</f>
        <v/>
      </c>
      <c r="AA22" s="256" t="str">
        <f>Gesellenprüfung!AZ29</f>
        <v/>
      </c>
      <c r="AB22" s="258">
        <f>Gesellenprüfung!AI29</f>
        <v>0</v>
      </c>
      <c r="AC22" s="275" t="str">
        <f>Gesellenprüfung!AJ29</f>
        <v/>
      </c>
      <c r="AD22" s="254" t="str">
        <f>Gesellenprüfung!AK29</f>
        <v/>
      </c>
      <c r="AE22" s="275" t="str">
        <f>Gesellenprüfung!BA29</f>
        <v/>
      </c>
      <c r="AF22" s="289" t="str">
        <f>IF((Gesellenprüfung!AL29)="D","nicht bestanden","bestanden")</f>
        <v>bestanden</v>
      </c>
      <c r="AG22" s="100">
        <f>Gesellenprüfung!AM29</f>
        <v>0</v>
      </c>
      <c r="AH22" s="42">
        <f>Gesellenprüfung!AN29</f>
        <v>0</v>
      </c>
      <c r="AI22" s="42">
        <f>Gesellenprüfung!AO29</f>
        <v>0</v>
      </c>
      <c r="AJ22" s="42">
        <f>Gesellenprüfung!AP29</f>
        <v>0</v>
      </c>
      <c r="AK22" s="275" t="str">
        <f>Gesellenprüfung!AQ29</f>
        <v/>
      </c>
      <c r="AL22" s="254" t="str">
        <f>Gesellenprüfung!AR29</f>
        <v/>
      </c>
      <c r="AM22" s="275" t="str">
        <f>Gesellenprüfung!BB29</f>
        <v/>
      </c>
      <c r="AN22" s="291" t="str">
        <f>IF((Gesellenprüfung!AS29)="D","nicht bestanden","bestanden")</f>
        <v>bestanden</v>
      </c>
      <c r="AO22" s="260" t="str">
        <f>IF(Gesellenprüfung!AU29="","nein",Gesellenprüfung!AU29)</f>
        <v>nein</v>
      </c>
      <c r="AP22" s="255" t="str">
        <f>IF(Gesellenprüfung!AV29="","",Gesellenprüfung!AV29)</f>
        <v/>
      </c>
      <c r="AQ22" s="43" t="str">
        <f>IF(Gesellenprüfung!AW29="","",Gesellenprüfung!AW29)</f>
        <v/>
      </c>
    </row>
    <row r="23" spans="1:43">
      <c r="A23" s="118">
        <f>Gesellenprüfung!A30</f>
        <v>0</v>
      </c>
      <c r="B23" s="277">
        <f>Gesellenprüfung!B30</f>
        <v>0</v>
      </c>
      <c r="C23" s="277">
        <f>Gesellenprüfung!C30</f>
        <v>0</v>
      </c>
      <c r="D23" s="277">
        <f>Gesellenprüfung!D30</f>
        <v>0</v>
      </c>
      <c r="E23" s="277">
        <f>Gesellenprüfung!E30</f>
        <v>0</v>
      </c>
      <c r="F23" s="278">
        <f>Gesellenprüfung!F30</f>
        <v>0</v>
      </c>
      <c r="G23" s="277">
        <f>Gesellenprüfung!G30</f>
        <v>0</v>
      </c>
      <c r="H23" s="279" t="str">
        <f>IF(Gesellenprüfung!H30="","",Gesellenprüfung!H30)</f>
        <v/>
      </c>
      <c r="I23" s="280">
        <f>Gesellenprüfung!I30</f>
        <v>0</v>
      </c>
      <c r="J23" s="100" t="str">
        <f>Gesellenprüfung!M30</f>
        <v/>
      </c>
      <c r="K23" s="253" t="str">
        <f>Gesellenprüfung!O30</f>
        <v/>
      </c>
      <c r="L23" s="256" t="str">
        <f>Gesellenprüfung!N30</f>
        <v/>
      </c>
      <c r="M23" s="100" t="str">
        <f>Gesellenprüfung!R30</f>
        <v/>
      </c>
      <c r="N23" s="253" t="str">
        <f>Gesellenprüfung!T30</f>
        <v/>
      </c>
      <c r="O23" s="256" t="str">
        <f>Gesellenprüfung!S30</f>
        <v/>
      </c>
      <c r="P23" s="274" t="str">
        <f>Gesellenprüfung!U30</f>
        <v/>
      </c>
      <c r="Q23" s="257" t="str">
        <f>Gesellenprüfung!W30</f>
        <v/>
      </c>
      <c r="R23" s="256" t="str">
        <f>Gesellenprüfung!V30</f>
        <v/>
      </c>
      <c r="S23" s="256" t="str">
        <f>Gesellenprüfung!AX30</f>
        <v/>
      </c>
      <c r="T23" s="100" t="str">
        <f>Gesellenprüfung!Z30</f>
        <v/>
      </c>
      <c r="U23" s="253" t="str">
        <f>Gesellenprüfung!AB30</f>
        <v/>
      </c>
      <c r="V23" s="256" t="str">
        <f>Gesellenprüfung!AA30</f>
        <v/>
      </c>
      <c r="W23" s="256" t="str">
        <f>Gesellenprüfung!AY30</f>
        <v/>
      </c>
      <c r="X23" s="100" t="str">
        <f>Gesellenprüfung!AF30</f>
        <v/>
      </c>
      <c r="Y23" s="253" t="str">
        <f>Gesellenprüfung!AH30</f>
        <v/>
      </c>
      <c r="Z23" s="256" t="str">
        <f>Gesellenprüfung!AG30</f>
        <v/>
      </c>
      <c r="AA23" s="256" t="str">
        <f>Gesellenprüfung!AZ30</f>
        <v/>
      </c>
      <c r="AB23" s="258">
        <f>Gesellenprüfung!AI30</f>
        <v>0</v>
      </c>
      <c r="AC23" s="275" t="str">
        <f>Gesellenprüfung!AJ30</f>
        <v/>
      </c>
      <c r="AD23" s="254" t="str">
        <f>Gesellenprüfung!AK30</f>
        <v/>
      </c>
      <c r="AE23" s="275" t="str">
        <f>Gesellenprüfung!BA30</f>
        <v/>
      </c>
      <c r="AF23" s="289" t="str">
        <f>IF((Gesellenprüfung!AL30)="D","nicht bestanden","bestanden")</f>
        <v>bestanden</v>
      </c>
      <c r="AG23" s="100">
        <f>Gesellenprüfung!AM30</f>
        <v>0</v>
      </c>
      <c r="AH23" s="42">
        <f>Gesellenprüfung!AN30</f>
        <v>0</v>
      </c>
      <c r="AI23" s="42">
        <f>Gesellenprüfung!AO30</f>
        <v>0</v>
      </c>
      <c r="AJ23" s="42">
        <f>Gesellenprüfung!AP30</f>
        <v>0</v>
      </c>
      <c r="AK23" s="275" t="str">
        <f>Gesellenprüfung!AQ30</f>
        <v/>
      </c>
      <c r="AL23" s="254" t="str">
        <f>Gesellenprüfung!AR30</f>
        <v/>
      </c>
      <c r="AM23" s="275" t="str">
        <f>Gesellenprüfung!BB30</f>
        <v/>
      </c>
      <c r="AN23" s="291" t="str">
        <f>IF((Gesellenprüfung!AS30)="D","nicht bestanden","bestanden")</f>
        <v>bestanden</v>
      </c>
      <c r="AO23" s="260" t="str">
        <f>IF(Gesellenprüfung!AU30="","nein",Gesellenprüfung!AU30)</f>
        <v>nein</v>
      </c>
      <c r="AP23" s="255" t="str">
        <f>IF(Gesellenprüfung!AV30="","",Gesellenprüfung!AV30)</f>
        <v/>
      </c>
      <c r="AQ23" s="43" t="str">
        <f>IF(Gesellenprüfung!AW30="","",Gesellenprüfung!AW30)</f>
        <v/>
      </c>
    </row>
    <row r="24" spans="1:43">
      <c r="A24" s="118">
        <f>Gesellenprüfung!A31</f>
        <v>0</v>
      </c>
      <c r="B24" s="277">
        <f>Gesellenprüfung!B31</f>
        <v>0</v>
      </c>
      <c r="C24" s="277">
        <f>Gesellenprüfung!C31</f>
        <v>0</v>
      </c>
      <c r="D24" s="277">
        <f>Gesellenprüfung!D31</f>
        <v>0</v>
      </c>
      <c r="E24" s="277">
        <f>Gesellenprüfung!E31</f>
        <v>0</v>
      </c>
      <c r="F24" s="278">
        <f>Gesellenprüfung!F31</f>
        <v>0</v>
      </c>
      <c r="G24" s="277">
        <f>Gesellenprüfung!G31</f>
        <v>0</v>
      </c>
      <c r="H24" s="279" t="str">
        <f>IF(Gesellenprüfung!H31="","",Gesellenprüfung!H31)</f>
        <v/>
      </c>
      <c r="I24" s="280">
        <f>Gesellenprüfung!I31</f>
        <v>0</v>
      </c>
      <c r="J24" s="100" t="str">
        <f>Gesellenprüfung!M31</f>
        <v/>
      </c>
      <c r="K24" s="253" t="str">
        <f>Gesellenprüfung!O31</f>
        <v/>
      </c>
      <c r="L24" s="256" t="str">
        <f>Gesellenprüfung!N31</f>
        <v/>
      </c>
      <c r="M24" s="100" t="str">
        <f>Gesellenprüfung!R31</f>
        <v/>
      </c>
      <c r="N24" s="253" t="str">
        <f>Gesellenprüfung!T31</f>
        <v/>
      </c>
      <c r="O24" s="256" t="str">
        <f>Gesellenprüfung!S31</f>
        <v/>
      </c>
      <c r="P24" s="274" t="str">
        <f>Gesellenprüfung!U31</f>
        <v/>
      </c>
      <c r="Q24" s="257" t="str">
        <f>Gesellenprüfung!W31</f>
        <v/>
      </c>
      <c r="R24" s="256" t="str">
        <f>Gesellenprüfung!V31</f>
        <v/>
      </c>
      <c r="S24" s="256" t="str">
        <f>Gesellenprüfung!AX31</f>
        <v/>
      </c>
      <c r="T24" s="100" t="str">
        <f>Gesellenprüfung!Z31</f>
        <v/>
      </c>
      <c r="U24" s="253" t="str">
        <f>Gesellenprüfung!AB31</f>
        <v/>
      </c>
      <c r="V24" s="256" t="str">
        <f>Gesellenprüfung!AA31</f>
        <v/>
      </c>
      <c r="W24" s="256" t="str">
        <f>Gesellenprüfung!AY31</f>
        <v/>
      </c>
      <c r="X24" s="100" t="str">
        <f>Gesellenprüfung!AF31</f>
        <v/>
      </c>
      <c r="Y24" s="253" t="str">
        <f>Gesellenprüfung!AH31</f>
        <v/>
      </c>
      <c r="Z24" s="256" t="str">
        <f>Gesellenprüfung!AG31</f>
        <v/>
      </c>
      <c r="AA24" s="256" t="str">
        <f>Gesellenprüfung!AZ31</f>
        <v/>
      </c>
      <c r="AB24" s="258">
        <f>Gesellenprüfung!AI31</f>
        <v>0</v>
      </c>
      <c r="AC24" s="275" t="str">
        <f>Gesellenprüfung!AJ31</f>
        <v/>
      </c>
      <c r="AD24" s="254" t="str">
        <f>Gesellenprüfung!AK31</f>
        <v/>
      </c>
      <c r="AE24" s="275" t="str">
        <f>Gesellenprüfung!BA31</f>
        <v/>
      </c>
      <c r="AF24" s="289" t="str">
        <f>IF((Gesellenprüfung!AL31)="D","nicht bestanden","bestanden")</f>
        <v>bestanden</v>
      </c>
      <c r="AG24" s="100">
        <f>Gesellenprüfung!AM31</f>
        <v>0</v>
      </c>
      <c r="AH24" s="42">
        <f>Gesellenprüfung!AN31</f>
        <v>0</v>
      </c>
      <c r="AI24" s="42">
        <f>Gesellenprüfung!AO31</f>
        <v>0</v>
      </c>
      <c r="AJ24" s="42">
        <f>Gesellenprüfung!AP31</f>
        <v>0</v>
      </c>
      <c r="AK24" s="275" t="str">
        <f>Gesellenprüfung!AQ31</f>
        <v/>
      </c>
      <c r="AL24" s="254" t="str">
        <f>Gesellenprüfung!AR31</f>
        <v/>
      </c>
      <c r="AM24" s="275" t="str">
        <f>Gesellenprüfung!BB31</f>
        <v/>
      </c>
      <c r="AN24" s="291" t="str">
        <f>IF((Gesellenprüfung!AS31)="D","nicht bestanden","bestanden")</f>
        <v>bestanden</v>
      </c>
      <c r="AO24" s="260" t="str">
        <f>IF(Gesellenprüfung!AU31="","nein",Gesellenprüfung!AU31)</f>
        <v>nein</v>
      </c>
      <c r="AP24" s="255" t="str">
        <f>IF(Gesellenprüfung!AV31="","",Gesellenprüfung!AV31)</f>
        <v/>
      </c>
      <c r="AQ24" s="43" t="str">
        <f>IF(Gesellenprüfung!AW31="","",Gesellenprüfung!AW31)</f>
        <v/>
      </c>
    </row>
    <row r="25" spans="1:43">
      <c r="A25" s="118">
        <f>Gesellenprüfung!A32</f>
        <v>0</v>
      </c>
      <c r="B25" s="277">
        <f>Gesellenprüfung!B32</f>
        <v>0</v>
      </c>
      <c r="C25" s="277">
        <f>Gesellenprüfung!C32</f>
        <v>0</v>
      </c>
      <c r="D25" s="277">
        <f>Gesellenprüfung!D32</f>
        <v>0</v>
      </c>
      <c r="E25" s="277">
        <f>Gesellenprüfung!E32</f>
        <v>0</v>
      </c>
      <c r="F25" s="278">
        <f>Gesellenprüfung!F32</f>
        <v>0</v>
      </c>
      <c r="G25" s="277">
        <f>Gesellenprüfung!G32</f>
        <v>0</v>
      </c>
      <c r="H25" s="279" t="str">
        <f>IF(Gesellenprüfung!H32="","",Gesellenprüfung!H32)</f>
        <v/>
      </c>
      <c r="I25" s="280">
        <f>Gesellenprüfung!I32</f>
        <v>0</v>
      </c>
      <c r="J25" s="100" t="str">
        <f>Gesellenprüfung!M32</f>
        <v/>
      </c>
      <c r="K25" s="253" t="str">
        <f>Gesellenprüfung!O32</f>
        <v/>
      </c>
      <c r="L25" s="256" t="str">
        <f>Gesellenprüfung!N32</f>
        <v/>
      </c>
      <c r="M25" s="100" t="str">
        <f>Gesellenprüfung!R32</f>
        <v/>
      </c>
      <c r="N25" s="253" t="str">
        <f>Gesellenprüfung!T32</f>
        <v/>
      </c>
      <c r="O25" s="256" t="str">
        <f>Gesellenprüfung!S32</f>
        <v/>
      </c>
      <c r="P25" s="274" t="str">
        <f>Gesellenprüfung!U32</f>
        <v/>
      </c>
      <c r="Q25" s="257" t="str">
        <f>Gesellenprüfung!W32</f>
        <v/>
      </c>
      <c r="R25" s="256" t="str">
        <f>Gesellenprüfung!V32</f>
        <v/>
      </c>
      <c r="S25" s="256" t="str">
        <f>Gesellenprüfung!AX32</f>
        <v/>
      </c>
      <c r="T25" s="100" t="str">
        <f>Gesellenprüfung!Z32</f>
        <v/>
      </c>
      <c r="U25" s="253" t="str">
        <f>Gesellenprüfung!AB32</f>
        <v/>
      </c>
      <c r="V25" s="256" t="str">
        <f>Gesellenprüfung!AA32</f>
        <v/>
      </c>
      <c r="W25" s="256" t="str">
        <f>Gesellenprüfung!AY32</f>
        <v/>
      </c>
      <c r="X25" s="100" t="str">
        <f>Gesellenprüfung!AF32</f>
        <v/>
      </c>
      <c r="Y25" s="253" t="str">
        <f>Gesellenprüfung!AH32</f>
        <v/>
      </c>
      <c r="Z25" s="256" t="str">
        <f>Gesellenprüfung!AG32</f>
        <v/>
      </c>
      <c r="AA25" s="256" t="str">
        <f>Gesellenprüfung!AZ32</f>
        <v/>
      </c>
      <c r="AB25" s="258">
        <f>Gesellenprüfung!AI32</f>
        <v>0</v>
      </c>
      <c r="AC25" s="275" t="str">
        <f>Gesellenprüfung!AJ32</f>
        <v/>
      </c>
      <c r="AD25" s="254" t="str">
        <f>Gesellenprüfung!AK32</f>
        <v/>
      </c>
      <c r="AE25" s="275" t="str">
        <f>Gesellenprüfung!BA32</f>
        <v/>
      </c>
      <c r="AF25" s="289" t="str">
        <f>IF((Gesellenprüfung!AL32)="D","nicht bestanden","bestanden")</f>
        <v>bestanden</v>
      </c>
      <c r="AG25" s="100">
        <f>Gesellenprüfung!AM32</f>
        <v>0</v>
      </c>
      <c r="AH25" s="42">
        <f>Gesellenprüfung!AN32</f>
        <v>0</v>
      </c>
      <c r="AI25" s="42">
        <f>Gesellenprüfung!AO32</f>
        <v>0</v>
      </c>
      <c r="AJ25" s="42">
        <f>Gesellenprüfung!AP32</f>
        <v>0</v>
      </c>
      <c r="AK25" s="275" t="str">
        <f>Gesellenprüfung!AQ32</f>
        <v/>
      </c>
      <c r="AL25" s="254" t="str">
        <f>Gesellenprüfung!AR32</f>
        <v/>
      </c>
      <c r="AM25" s="275" t="str">
        <f>Gesellenprüfung!BB32</f>
        <v/>
      </c>
      <c r="AN25" s="291" t="str">
        <f>IF((Gesellenprüfung!AS32)="D","nicht bestanden","bestanden")</f>
        <v>bestanden</v>
      </c>
      <c r="AO25" s="260" t="str">
        <f>IF(Gesellenprüfung!AU32="","nein",Gesellenprüfung!AU32)</f>
        <v>nein</v>
      </c>
      <c r="AP25" s="255" t="str">
        <f>IF(Gesellenprüfung!AV32="","",Gesellenprüfung!AV32)</f>
        <v/>
      </c>
      <c r="AQ25" s="43" t="str">
        <f>IF(Gesellenprüfung!AW32="","",Gesellenprüfung!AW32)</f>
        <v/>
      </c>
    </row>
    <row r="26" spans="1:43">
      <c r="A26" s="118">
        <f>Gesellenprüfung!A33</f>
        <v>0</v>
      </c>
      <c r="B26" s="277">
        <f>Gesellenprüfung!B33</f>
        <v>0</v>
      </c>
      <c r="C26" s="277">
        <f>Gesellenprüfung!C33</f>
        <v>0</v>
      </c>
      <c r="D26" s="277">
        <f>Gesellenprüfung!D33</f>
        <v>0</v>
      </c>
      <c r="E26" s="277">
        <f>Gesellenprüfung!E33</f>
        <v>0</v>
      </c>
      <c r="F26" s="278">
        <f>Gesellenprüfung!F33</f>
        <v>0</v>
      </c>
      <c r="G26" s="277">
        <f>Gesellenprüfung!G33</f>
        <v>0</v>
      </c>
      <c r="H26" s="279" t="str">
        <f>IF(Gesellenprüfung!H33="","",Gesellenprüfung!H33)</f>
        <v/>
      </c>
      <c r="I26" s="280">
        <f>Gesellenprüfung!I33</f>
        <v>0</v>
      </c>
      <c r="J26" s="100" t="str">
        <f>Gesellenprüfung!M33</f>
        <v/>
      </c>
      <c r="K26" s="253" t="str">
        <f>Gesellenprüfung!O33</f>
        <v/>
      </c>
      <c r="L26" s="256" t="str">
        <f>Gesellenprüfung!N33</f>
        <v/>
      </c>
      <c r="M26" s="100" t="str">
        <f>Gesellenprüfung!R33</f>
        <v/>
      </c>
      <c r="N26" s="253" t="str">
        <f>Gesellenprüfung!T33</f>
        <v/>
      </c>
      <c r="O26" s="256" t="str">
        <f>Gesellenprüfung!S33</f>
        <v/>
      </c>
      <c r="P26" s="274" t="str">
        <f>Gesellenprüfung!U33</f>
        <v/>
      </c>
      <c r="Q26" s="257" t="str">
        <f>Gesellenprüfung!W33</f>
        <v/>
      </c>
      <c r="R26" s="256" t="str">
        <f>Gesellenprüfung!V33</f>
        <v/>
      </c>
      <c r="S26" s="256" t="str">
        <f>Gesellenprüfung!AX33</f>
        <v/>
      </c>
      <c r="T26" s="100" t="str">
        <f>Gesellenprüfung!Z33</f>
        <v/>
      </c>
      <c r="U26" s="253" t="str">
        <f>Gesellenprüfung!AB33</f>
        <v/>
      </c>
      <c r="V26" s="256" t="str">
        <f>Gesellenprüfung!AA33</f>
        <v/>
      </c>
      <c r="W26" s="256" t="str">
        <f>Gesellenprüfung!AY33</f>
        <v/>
      </c>
      <c r="X26" s="100" t="str">
        <f>Gesellenprüfung!AF33</f>
        <v/>
      </c>
      <c r="Y26" s="253" t="str">
        <f>Gesellenprüfung!AH33</f>
        <v/>
      </c>
      <c r="Z26" s="256" t="str">
        <f>Gesellenprüfung!AG33</f>
        <v/>
      </c>
      <c r="AA26" s="256" t="str">
        <f>Gesellenprüfung!AZ33</f>
        <v/>
      </c>
      <c r="AB26" s="258">
        <f>Gesellenprüfung!AI33</f>
        <v>0</v>
      </c>
      <c r="AC26" s="275" t="str">
        <f>Gesellenprüfung!AJ33</f>
        <v/>
      </c>
      <c r="AD26" s="254" t="str">
        <f>Gesellenprüfung!AK33</f>
        <v/>
      </c>
      <c r="AE26" s="275" t="str">
        <f>Gesellenprüfung!BA33</f>
        <v/>
      </c>
      <c r="AF26" s="289" t="str">
        <f>IF((Gesellenprüfung!AL33)="D","nicht bestanden","bestanden")</f>
        <v>bestanden</v>
      </c>
      <c r="AG26" s="100">
        <f>Gesellenprüfung!AM33</f>
        <v>0</v>
      </c>
      <c r="AH26" s="42">
        <f>Gesellenprüfung!AN33</f>
        <v>0</v>
      </c>
      <c r="AI26" s="42">
        <f>Gesellenprüfung!AO33</f>
        <v>0</v>
      </c>
      <c r="AJ26" s="42">
        <f>Gesellenprüfung!AP33</f>
        <v>0</v>
      </c>
      <c r="AK26" s="275" t="str">
        <f>Gesellenprüfung!AQ33</f>
        <v/>
      </c>
      <c r="AL26" s="254" t="str">
        <f>Gesellenprüfung!AR33</f>
        <v/>
      </c>
      <c r="AM26" s="275" t="str">
        <f>Gesellenprüfung!BB33</f>
        <v/>
      </c>
      <c r="AN26" s="291" t="str">
        <f>IF((Gesellenprüfung!AS33)="D","nicht bestanden","bestanden")</f>
        <v>bestanden</v>
      </c>
      <c r="AO26" s="260" t="str">
        <f>IF(Gesellenprüfung!AU33="","nein",Gesellenprüfung!AU33)</f>
        <v>nein</v>
      </c>
      <c r="AP26" s="255" t="str">
        <f>IF(Gesellenprüfung!AV33="","",Gesellenprüfung!AV33)</f>
        <v/>
      </c>
      <c r="AQ26" s="43" t="str">
        <f>IF(Gesellenprüfung!AW33="","",Gesellenprüfung!AW33)</f>
        <v/>
      </c>
    </row>
    <row r="27" spans="1:43">
      <c r="A27" s="118">
        <f>Gesellenprüfung!A34</f>
        <v>0</v>
      </c>
      <c r="B27" s="277">
        <f>Gesellenprüfung!B34</f>
        <v>0</v>
      </c>
      <c r="C27" s="277">
        <f>Gesellenprüfung!C34</f>
        <v>0</v>
      </c>
      <c r="D27" s="277">
        <f>Gesellenprüfung!D34</f>
        <v>0</v>
      </c>
      <c r="E27" s="277">
        <f>Gesellenprüfung!E34</f>
        <v>0</v>
      </c>
      <c r="F27" s="278">
        <f>Gesellenprüfung!F34</f>
        <v>0</v>
      </c>
      <c r="G27" s="277">
        <f>Gesellenprüfung!G34</f>
        <v>0</v>
      </c>
      <c r="H27" s="279" t="str">
        <f>IF(Gesellenprüfung!H34="","",Gesellenprüfung!H34)</f>
        <v/>
      </c>
      <c r="I27" s="280">
        <f>Gesellenprüfung!I34</f>
        <v>0</v>
      </c>
      <c r="J27" s="100" t="str">
        <f>Gesellenprüfung!M34</f>
        <v/>
      </c>
      <c r="K27" s="253" t="str">
        <f>Gesellenprüfung!O34</f>
        <v/>
      </c>
      <c r="L27" s="256" t="str">
        <f>Gesellenprüfung!N34</f>
        <v/>
      </c>
      <c r="M27" s="100" t="str">
        <f>Gesellenprüfung!R34</f>
        <v/>
      </c>
      <c r="N27" s="253" t="str">
        <f>Gesellenprüfung!T34</f>
        <v/>
      </c>
      <c r="O27" s="256" t="str">
        <f>Gesellenprüfung!S34</f>
        <v/>
      </c>
      <c r="P27" s="274" t="str">
        <f>Gesellenprüfung!U34</f>
        <v/>
      </c>
      <c r="Q27" s="257" t="str">
        <f>Gesellenprüfung!W34</f>
        <v/>
      </c>
      <c r="R27" s="256" t="str">
        <f>Gesellenprüfung!V34</f>
        <v/>
      </c>
      <c r="S27" s="256" t="str">
        <f>Gesellenprüfung!AX34</f>
        <v/>
      </c>
      <c r="T27" s="100" t="str">
        <f>Gesellenprüfung!Z34</f>
        <v/>
      </c>
      <c r="U27" s="253" t="str">
        <f>Gesellenprüfung!AB34</f>
        <v/>
      </c>
      <c r="V27" s="256" t="str">
        <f>Gesellenprüfung!AA34</f>
        <v/>
      </c>
      <c r="W27" s="256" t="str">
        <f>Gesellenprüfung!AY34</f>
        <v/>
      </c>
      <c r="X27" s="100" t="str">
        <f>Gesellenprüfung!AF34</f>
        <v/>
      </c>
      <c r="Y27" s="253" t="str">
        <f>Gesellenprüfung!AH34</f>
        <v/>
      </c>
      <c r="Z27" s="256" t="str">
        <f>Gesellenprüfung!AG34</f>
        <v/>
      </c>
      <c r="AA27" s="256" t="str">
        <f>Gesellenprüfung!AZ34</f>
        <v/>
      </c>
      <c r="AB27" s="258">
        <f>Gesellenprüfung!AI34</f>
        <v>0</v>
      </c>
      <c r="AC27" s="275" t="str">
        <f>Gesellenprüfung!AJ34</f>
        <v/>
      </c>
      <c r="AD27" s="254" t="str">
        <f>Gesellenprüfung!AK34</f>
        <v/>
      </c>
      <c r="AE27" s="275" t="str">
        <f>Gesellenprüfung!BA34</f>
        <v/>
      </c>
      <c r="AF27" s="289" t="str">
        <f>IF((Gesellenprüfung!AL34)="D","nicht bestanden","bestanden")</f>
        <v>bestanden</v>
      </c>
      <c r="AG27" s="100">
        <f>Gesellenprüfung!AM34</f>
        <v>0</v>
      </c>
      <c r="AH27" s="42">
        <f>Gesellenprüfung!AN34</f>
        <v>0</v>
      </c>
      <c r="AI27" s="42">
        <f>Gesellenprüfung!AO34</f>
        <v>0</v>
      </c>
      <c r="AJ27" s="42">
        <f>Gesellenprüfung!AP34</f>
        <v>0</v>
      </c>
      <c r="AK27" s="275" t="str">
        <f>Gesellenprüfung!AQ34</f>
        <v/>
      </c>
      <c r="AL27" s="254" t="str">
        <f>Gesellenprüfung!AR34</f>
        <v/>
      </c>
      <c r="AM27" s="275" t="str">
        <f>Gesellenprüfung!BB34</f>
        <v/>
      </c>
      <c r="AN27" s="291" t="str">
        <f>IF((Gesellenprüfung!AS34)="D","nicht bestanden","bestanden")</f>
        <v>bestanden</v>
      </c>
      <c r="AO27" s="260" t="str">
        <f>IF(Gesellenprüfung!AU34="","nein",Gesellenprüfung!AU34)</f>
        <v>nein</v>
      </c>
      <c r="AP27" s="255" t="str">
        <f>IF(Gesellenprüfung!AV34="","",Gesellenprüfung!AV34)</f>
        <v/>
      </c>
      <c r="AQ27" s="43" t="str">
        <f>IF(Gesellenprüfung!AW34="","",Gesellenprüfung!AW34)</f>
        <v/>
      </c>
    </row>
    <row r="28" spans="1:43">
      <c r="A28" s="118">
        <f>Gesellenprüfung!A35</f>
        <v>0</v>
      </c>
      <c r="B28" s="277">
        <f>Gesellenprüfung!B35</f>
        <v>0</v>
      </c>
      <c r="C28" s="277">
        <f>Gesellenprüfung!C35</f>
        <v>0</v>
      </c>
      <c r="D28" s="277">
        <f>Gesellenprüfung!D35</f>
        <v>0</v>
      </c>
      <c r="E28" s="277">
        <f>Gesellenprüfung!E35</f>
        <v>0</v>
      </c>
      <c r="F28" s="278">
        <f>Gesellenprüfung!F35</f>
        <v>0</v>
      </c>
      <c r="G28" s="277">
        <f>Gesellenprüfung!G35</f>
        <v>0</v>
      </c>
      <c r="H28" s="279" t="str">
        <f>IF(Gesellenprüfung!H35="","",Gesellenprüfung!H35)</f>
        <v/>
      </c>
      <c r="I28" s="280">
        <f>Gesellenprüfung!I35</f>
        <v>0</v>
      </c>
      <c r="J28" s="100" t="str">
        <f>Gesellenprüfung!M35</f>
        <v/>
      </c>
      <c r="K28" s="253" t="str">
        <f>Gesellenprüfung!O35</f>
        <v/>
      </c>
      <c r="L28" s="256" t="str">
        <f>Gesellenprüfung!N35</f>
        <v/>
      </c>
      <c r="M28" s="100" t="str">
        <f>Gesellenprüfung!R35</f>
        <v/>
      </c>
      <c r="N28" s="253" t="str">
        <f>Gesellenprüfung!T35</f>
        <v/>
      </c>
      <c r="O28" s="256" t="str">
        <f>Gesellenprüfung!S35</f>
        <v/>
      </c>
      <c r="P28" s="274" t="str">
        <f>Gesellenprüfung!U35</f>
        <v/>
      </c>
      <c r="Q28" s="257" t="str">
        <f>Gesellenprüfung!W35</f>
        <v/>
      </c>
      <c r="R28" s="256" t="str">
        <f>Gesellenprüfung!V35</f>
        <v/>
      </c>
      <c r="S28" s="256" t="str">
        <f>Gesellenprüfung!AX35</f>
        <v/>
      </c>
      <c r="T28" s="100" t="str">
        <f>Gesellenprüfung!Z35</f>
        <v/>
      </c>
      <c r="U28" s="253" t="str">
        <f>Gesellenprüfung!AB35</f>
        <v/>
      </c>
      <c r="V28" s="256" t="str">
        <f>Gesellenprüfung!AA35</f>
        <v/>
      </c>
      <c r="W28" s="256" t="str">
        <f>Gesellenprüfung!AY35</f>
        <v/>
      </c>
      <c r="X28" s="100" t="str">
        <f>Gesellenprüfung!AF35</f>
        <v/>
      </c>
      <c r="Y28" s="253" t="str">
        <f>Gesellenprüfung!AH35</f>
        <v/>
      </c>
      <c r="Z28" s="256" t="str">
        <f>Gesellenprüfung!AG35</f>
        <v/>
      </c>
      <c r="AA28" s="256" t="str">
        <f>Gesellenprüfung!AZ35</f>
        <v/>
      </c>
      <c r="AB28" s="258">
        <f>Gesellenprüfung!AI35</f>
        <v>0</v>
      </c>
      <c r="AC28" s="275" t="str">
        <f>Gesellenprüfung!AJ35</f>
        <v/>
      </c>
      <c r="AD28" s="254" t="str">
        <f>Gesellenprüfung!AK35</f>
        <v/>
      </c>
      <c r="AE28" s="275" t="str">
        <f>Gesellenprüfung!BA35</f>
        <v/>
      </c>
      <c r="AF28" s="289" t="str">
        <f>IF((Gesellenprüfung!AL35)="D","nicht bestanden","bestanden")</f>
        <v>bestanden</v>
      </c>
      <c r="AG28" s="100">
        <f>Gesellenprüfung!AM35</f>
        <v>0</v>
      </c>
      <c r="AH28" s="42">
        <f>Gesellenprüfung!AN35</f>
        <v>0</v>
      </c>
      <c r="AI28" s="42">
        <f>Gesellenprüfung!AO35</f>
        <v>0</v>
      </c>
      <c r="AJ28" s="42">
        <f>Gesellenprüfung!AP35</f>
        <v>0</v>
      </c>
      <c r="AK28" s="275" t="str">
        <f>Gesellenprüfung!AQ35</f>
        <v/>
      </c>
      <c r="AL28" s="254" t="str">
        <f>Gesellenprüfung!AR35</f>
        <v/>
      </c>
      <c r="AM28" s="275" t="str">
        <f>Gesellenprüfung!BB35</f>
        <v/>
      </c>
      <c r="AN28" s="291" t="str">
        <f>IF((Gesellenprüfung!AS35)="D","nicht bestanden","bestanden")</f>
        <v>bestanden</v>
      </c>
      <c r="AO28" s="260" t="str">
        <f>IF(Gesellenprüfung!AU35="","nein",Gesellenprüfung!AU35)</f>
        <v>nein</v>
      </c>
      <c r="AP28" s="255" t="str">
        <f>IF(Gesellenprüfung!AV35="","",Gesellenprüfung!AV35)</f>
        <v/>
      </c>
      <c r="AQ28" s="43" t="str">
        <f>IF(Gesellenprüfung!AW35="","",Gesellenprüfung!AW35)</f>
        <v/>
      </c>
    </row>
    <row r="29" spans="1:43">
      <c r="A29" s="118">
        <f>Gesellenprüfung!A36</f>
        <v>0</v>
      </c>
      <c r="B29" s="277">
        <f>Gesellenprüfung!B36</f>
        <v>0</v>
      </c>
      <c r="C29" s="277">
        <f>Gesellenprüfung!C36</f>
        <v>0</v>
      </c>
      <c r="D29" s="277">
        <f>Gesellenprüfung!D36</f>
        <v>0</v>
      </c>
      <c r="E29" s="277">
        <f>Gesellenprüfung!E36</f>
        <v>0</v>
      </c>
      <c r="F29" s="278">
        <f>Gesellenprüfung!F36</f>
        <v>0</v>
      </c>
      <c r="G29" s="277">
        <f>Gesellenprüfung!G36</f>
        <v>0</v>
      </c>
      <c r="H29" s="279" t="str">
        <f>IF(Gesellenprüfung!H36="","",Gesellenprüfung!H36)</f>
        <v/>
      </c>
      <c r="I29" s="280">
        <f>Gesellenprüfung!I36</f>
        <v>0</v>
      </c>
      <c r="J29" s="100" t="str">
        <f>Gesellenprüfung!M36</f>
        <v/>
      </c>
      <c r="K29" s="253" t="str">
        <f>Gesellenprüfung!O36</f>
        <v/>
      </c>
      <c r="L29" s="256" t="str">
        <f>Gesellenprüfung!N36</f>
        <v/>
      </c>
      <c r="M29" s="100" t="str">
        <f>Gesellenprüfung!R36</f>
        <v/>
      </c>
      <c r="N29" s="253" t="str">
        <f>Gesellenprüfung!T36</f>
        <v/>
      </c>
      <c r="O29" s="256" t="str">
        <f>Gesellenprüfung!S36</f>
        <v/>
      </c>
      <c r="P29" s="274" t="str">
        <f>Gesellenprüfung!U36</f>
        <v/>
      </c>
      <c r="Q29" s="257" t="str">
        <f>Gesellenprüfung!W36</f>
        <v/>
      </c>
      <c r="R29" s="256" t="str">
        <f>Gesellenprüfung!V36</f>
        <v/>
      </c>
      <c r="S29" s="256" t="str">
        <f>Gesellenprüfung!AX36</f>
        <v/>
      </c>
      <c r="T29" s="100" t="str">
        <f>Gesellenprüfung!Z36</f>
        <v/>
      </c>
      <c r="U29" s="253" t="str">
        <f>Gesellenprüfung!AB36</f>
        <v/>
      </c>
      <c r="V29" s="256" t="str">
        <f>Gesellenprüfung!AA36</f>
        <v/>
      </c>
      <c r="W29" s="256" t="str">
        <f>Gesellenprüfung!AY36</f>
        <v/>
      </c>
      <c r="X29" s="100" t="str">
        <f>Gesellenprüfung!AF36</f>
        <v/>
      </c>
      <c r="Y29" s="253" t="str">
        <f>Gesellenprüfung!AH36</f>
        <v/>
      </c>
      <c r="Z29" s="256" t="str">
        <f>Gesellenprüfung!AG36</f>
        <v/>
      </c>
      <c r="AA29" s="256" t="str">
        <f>Gesellenprüfung!AZ36</f>
        <v/>
      </c>
      <c r="AB29" s="258">
        <f>Gesellenprüfung!AI36</f>
        <v>0</v>
      </c>
      <c r="AC29" s="275" t="str">
        <f>Gesellenprüfung!AJ36</f>
        <v/>
      </c>
      <c r="AD29" s="254" t="str">
        <f>Gesellenprüfung!AK36</f>
        <v/>
      </c>
      <c r="AE29" s="275" t="str">
        <f>Gesellenprüfung!BA36</f>
        <v/>
      </c>
      <c r="AF29" s="289" t="str">
        <f>IF((Gesellenprüfung!AL36)="D","nicht bestanden","bestanden")</f>
        <v>bestanden</v>
      </c>
      <c r="AG29" s="100">
        <f>Gesellenprüfung!AM36</f>
        <v>0</v>
      </c>
      <c r="AH29" s="42">
        <f>Gesellenprüfung!AN36</f>
        <v>0</v>
      </c>
      <c r="AI29" s="42">
        <f>Gesellenprüfung!AO36</f>
        <v>0</v>
      </c>
      <c r="AJ29" s="42">
        <f>Gesellenprüfung!AP36</f>
        <v>0</v>
      </c>
      <c r="AK29" s="275" t="str">
        <f>Gesellenprüfung!AQ36</f>
        <v/>
      </c>
      <c r="AL29" s="254" t="str">
        <f>Gesellenprüfung!AR36</f>
        <v/>
      </c>
      <c r="AM29" s="275" t="str">
        <f>Gesellenprüfung!BB36</f>
        <v/>
      </c>
      <c r="AN29" s="291" t="str">
        <f>IF((Gesellenprüfung!AS36)="D","nicht bestanden","bestanden")</f>
        <v>bestanden</v>
      </c>
      <c r="AO29" s="260" t="str">
        <f>IF(Gesellenprüfung!AU36="","nein",Gesellenprüfung!AU36)</f>
        <v>nein</v>
      </c>
      <c r="AP29" s="255" t="str">
        <f>IF(Gesellenprüfung!AV36="","",Gesellenprüfung!AV36)</f>
        <v/>
      </c>
      <c r="AQ29" s="43" t="str">
        <f>IF(Gesellenprüfung!AW36="","",Gesellenprüfung!AW36)</f>
        <v/>
      </c>
    </row>
    <row r="30" spans="1:43">
      <c r="A30" s="118">
        <f>Gesellenprüfung!A37</f>
        <v>0</v>
      </c>
      <c r="B30" s="277">
        <f>Gesellenprüfung!B37</f>
        <v>0</v>
      </c>
      <c r="C30" s="277">
        <f>Gesellenprüfung!C37</f>
        <v>0</v>
      </c>
      <c r="D30" s="277">
        <f>Gesellenprüfung!D37</f>
        <v>0</v>
      </c>
      <c r="E30" s="277">
        <f>Gesellenprüfung!E37</f>
        <v>0</v>
      </c>
      <c r="F30" s="278">
        <f>Gesellenprüfung!F37</f>
        <v>0</v>
      </c>
      <c r="G30" s="277">
        <f>Gesellenprüfung!G37</f>
        <v>0</v>
      </c>
      <c r="H30" s="279" t="str">
        <f>IF(Gesellenprüfung!H37="","",Gesellenprüfung!H37)</f>
        <v/>
      </c>
      <c r="I30" s="280">
        <f>Gesellenprüfung!I37</f>
        <v>0</v>
      </c>
      <c r="J30" s="100" t="str">
        <f>Gesellenprüfung!M37</f>
        <v/>
      </c>
      <c r="K30" s="253" t="str">
        <f>Gesellenprüfung!O37</f>
        <v/>
      </c>
      <c r="L30" s="256" t="str">
        <f>Gesellenprüfung!N37</f>
        <v/>
      </c>
      <c r="M30" s="100" t="str">
        <f>Gesellenprüfung!R37</f>
        <v/>
      </c>
      <c r="N30" s="253" t="str">
        <f>Gesellenprüfung!T37</f>
        <v/>
      </c>
      <c r="O30" s="256" t="str">
        <f>Gesellenprüfung!S37</f>
        <v/>
      </c>
      <c r="P30" s="274" t="str">
        <f>Gesellenprüfung!U37</f>
        <v/>
      </c>
      <c r="Q30" s="257" t="str">
        <f>Gesellenprüfung!W37</f>
        <v/>
      </c>
      <c r="R30" s="256" t="str">
        <f>Gesellenprüfung!V37</f>
        <v/>
      </c>
      <c r="S30" s="256" t="str">
        <f>Gesellenprüfung!AX37</f>
        <v/>
      </c>
      <c r="T30" s="100" t="str">
        <f>Gesellenprüfung!Z37</f>
        <v/>
      </c>
      <c r="U30" s="253" t="str">
        <f>Gesellenprüfung!AB37</f>
        <v/>
      </c>
      <c r="V30" s="256" t="str">
        <f>Gesellenprüfung!AA37</f>
        <v/>
      </c>
      <c r="W30" s="256" t="str">
        <f>Gesellenprüfung!AY37</f>
        <v/>
      </c>
      <c r="X30" s="100" t="str">
        <f>Gesellenprüfung!AF37</f>
        <v/>
      </c>
      <c r="Y30" s="253" t="str">
        <f>Gesellenprüfung!AH37</f>
        <v/>
      </c>
      <c r="Z30" s="256" t="str">
        <f>Gesellenprüfung!AG37</f>
        <v/>
      </c>
      <c r="AA30" s="256" t="str">
        <f>Gesellenprüfung!AZ37</f>
        <v/>
      </c>
      <c r="AB30" s="258">
        <f>Gesellenprüfung!AI37</f>
        <v>0</v>
      </c>
      <c r="AC30" s="275" t="str">
        <f>Gesellenprüfung!AJ37</f>
        <v/>
      </c>
      <c r="AD30" s="254" t="str">
        <f>Gesellenprüfung!AK37</f>
        <v/>
      </c>
      <c r="AE30" s="275" t="str">
        <f>Gesellenprüfung!BA37</f>
        <v/>
      </c>
      <c r="AF30" s="289" t="str">
        <f>IF((Gesellenprüfung!AL37)="D","nicht bestanden","bestanden")</f>
        <v>bestanden</v>
      </c>
      <c r="AG30" s="100">
        <f>Gesellenprüfung!AM37</f>
        <v>0</v>
      </c>
      <c r="AH30" s="42">
        <f>Gesellenprüfung!AN37</f>
        <v>0</v>
      </c>
      <c r="AI30" s="42">
        <f>Gesellenprüfung!AO37</f>
        <v>0</v>
      </c>
      <c r="AJ30" s="42">
        <f>Gesellenprüfung!AP37</f>
        <v>0</v>
      </c>
      <c r="AK30" s="275" t="str">
        <f>Gesellenprüfung!AQ37</f>
        <v/>
      </c>
      <c r="AL30" s="254" t="str">
        <f>Gesellenprüfung!AR37</f>
        <v/>
      </c>
      <c r="AM30" s="275" t="str">
        <f>Gesellenprüfung!BB37</f>
        <v/>
      </c>
      <c r="AN30" s="291" t="str">
        <f>IF((Gesellenprüfung!AS37)="D","nicht bestanden","bestanden")</f>
        <v>bestanden</v>
      </c>
      <c r="AO30" s="260" t="str">
        <f>IF(Gesellenprüfung!AU37="","nein",Gesellenprüfung!AU37)</f>
        <v>nein</v>
      </c>
      <c r="AP30" s="255" t="str">
        <f>IF(Gesellenprüfung!AV37="","",Gesellenprüfung!AV37)</f>
        <v/>
      </c>
      <c r="AQ30" s="43" t="str">
        <f>IF(Gesellenprüfung!AW37="","",Gesellenprüfung!AW37)</f>
        <v/>
      </c>
    </row>
    <row r="31" spans="1:43">
      <c r="A31" s="118">
        <f>Gesellenprüfung!A38</f>
        <v>0</v>
      </c>
      <c r="B31" s="277">
        <f>Gesellenprüfung!B38</f>
        <v>0</v>
      </c>
      <c r="C31" s="277">
        <f>Gesellenprüfung!C38</f>
        <v>0</v>
      </c>
      <c r="D31" s="277">
        <f>Gesellenprüfung!D38</f>
        <v>0</v>
      </c>
      <c r="E31" s="277">
        <f>Gesellenprüfung!E38</f>
        <v>0</v>
      </c>
      <c r="F31" s="278">
        <f>Gesellenprüfung!F38</f>
        <v>0</v>
      </c>
      <c r="G31" s="277">
        <f>Gesellenprüfung!G38</f>
        <v>0</v>
      </c>
      <c r="H31" s="279" t="str">
        <f>IF(Gesellenprüfung!H38="","",Gesellenprüfung!H38)</f>
        <v/>
      </c>
      <c r="I31" s="280">
        <f>Gesellenprüfung!I38</f>
        <v>0</v>
      </c>
      <c r="J31" s="100" t="str">
        <f>Gesellenprüfung!M38</f>
        <v/>
      </c>
      <c r="K31" s="253" t="str">
        <f>Gesellenprüfung!O38</f>
        <v/>
      </c>
      <c r="L31" s="256" t="str">
        <f>Gesellenprüfung!N38</f>
        <v/>
      </c>
      <c r="M31" s="100" t="str">
        <f>Gesellenprüfung!R38</f>
        <v/>
      </c>
      <c r="N31" s="253" t="str">
        <f>Gesellenprüfung!T38</f>
        <v/>
      </c>
      <c r="O31" s="256" t="str">
        <f>Gesellenprüfung!S38</f>
        <v/>
      </c>
      <c r="P31" s="274" t="str">
        <f>Gesellenprüfung!U38</f>
        <v/>
      </c>
      <c r="Q31" s="257" t="str">
        <f>Gesellenprüfung!W38</f>
        <v/>
      </c>
      <c r="R31" s="256" t="str">
        <f>Gesellenprüfung!V38</f>
        <v/>
      </c>
      <c r="S31" s="256" t="str">
        <f>Gesellenprüfung!AX38</f>
        <v/>
      </c>
      <c r="T31" s="100" t="str">
        <f>Gesellenprüfung!Z38</f>
        <v/>
      </c>
      <c r="U31" s="253" t="str">
        <f>Gesellenprüfung!AB38</f>
        <v/>
      </c>
      <c r="V31" s="256" t="str">
        <f>Gesellenprüfung!AA38</f>
        <v/>
      </c>
      <c r="W31" s="256" t="str">
        <f>Gesellenprüfung!AY38</f>
        <v/>
      </c>
      <c r="X31" s="100" t="str">
        <f>Gesellenprüfung!AF38</f>
        <v/>
      </c>
      <c r="Y31" s="253" t="str">
        <f>Gesellenprüfung!AH38</f>
        <v/>
      </c>
      <c r="Z31" s="256" t="str">
        <f>Gesellenprüfung!AG38</f>
        <v/>
      </c>
      <c r="AA31" s="256" t="str">
        <f>Gesellenprüfung!AZ38</f>
        <v/>
      </c>
      <c r="AB31" s="258">
        <f>Gesellenprüfung!AI38</f>
        <v>0</v>
      </c>
      <c r="AC31" s="275" t="str">
        <f>Gesellenprüfung!AJ38</f>
        <v/>
      </c>
      <c r="AD31" s="254" t="str">
        <f>Gesellenprüfung!AK38</f>
        <v/>
      </c>
      <c r="AE31" s="275" t="str">
        <f>Gesellenprüfung!BA38</f>
        <v/>
      </c>
      <c r="AF31" s="289" t="str">
        <f>IF((Gesellenprüfung!AL38)="D","nicht bestanden","bestanden")</f>
        <v>bestanden</v>
      </c>
      <c r="AG31" s="100">
        <f>Gesellenprüfung!AM38</f>
        <v>0</v>
      </c>
      <c r="AH31" s="42">
        <f>Gesellenprüfung!AN38</f>
        <v>0</v>
      </c>
      <c r="AI31" s="42">
        <f>Gesellenprüfung!AO38</f>
        <v>0</v>
      </c>
      <c r="AJ31" s="42">
        <f>Gesellenprüfung!AP38</f>
        <v>0</v>
      </c>
      <c r="AK31" s="275" t="str">
        <f>Gesellenprüfung!AQ38</f>
        <v/>
      </c>
      <c r="AL31" s="254" t="str">
        <f>Gesellenprüfung!AR38</f>
        <v/>
      </c>
      <c r="AM31" s="275" t="str">
        <f>Gesellenprüfung!BB38</f>
        <v/>
      </c>
      <c r="AN31" s="291" t="str">
        <f>IF((Gesellenprüfung!AS38)="D","nicht bestanden","bestanden")</f>
        <v>bestanden</v>
      </c>
      <c r="AO31" s="260" t="str">
        <f>IF(Gesellenprüfung!AU38="","nein",Gesellenprüfung!AU38)</f>
        <v>nein</v>
      </c>
      <c r="AP31" s="255" t="str">
        <f>IF(Gesellenprüfung!AV38="","",Gesellenprüfung!AV38)</f>
        <v/>
      </c>
      <c r="AQ31" s="43" t="str">
        <f>IF(Gesellenprüfung!AW38="","",Gesellenprüfung!AW38)</f>
        <v/>
      </c>
    </row>
    <row r="32" spans="1:43">
      <c r="A32" s="118">
        <f>Gesellenprüfung!A39</f>
        <v>0</v>
      </c>
      <c r="B32" s="277">
        <f>Gesellenprüfung!B39</f>
        <v>0</v>
      </c>
      <c r="C32" s="277">
        <f>Gesellenprüfung!C39</f>
        <v>0</v>
      </c>
      <c r="D32" s="277">
        <f>Gesellenprüfung!D39</f>
        <v>0</v>
      </c>
      <c r="E32" s="277">
        <f>Gesellenprüfung!E39</f>
        <v>0</v>
      </c>
      <c r="F32" s="278">
        <f>Gesellenprüfung!F39</f>
        <v>0</v>
      </c>
      <c r="G32" s="277">
        <f>Gesellenprüfung!G39</f>
        <v>0</v>
      </c>
      <c r="H32" s="279" t="str">
        <f>IF(Gesellenprüfung!H39="","",Gesellenprüfung!H39)</f>
        <v/>
      </c>
      <c r="I32" s="280">
        <f>Gesellenprüfung!I39</f>
        <v>0</v>
      </c>
      <c r="J32" s="100" t="str">
        <f>Gesellenprüfung!M39</f>
        <v/>
      </c>
      <c r="K32" s="253" t="str">
        <f>Gesellenprüfung!O39</f>
        <v/>
      </c>
      <c r="L32" s="256" t="str">
        <f>Gesellenprüfung!N39</f>
        <v/>
      </c>
      <c r="M32" s="100" t="str">
        <f>Gesellenprüfung!R39</f>
        <v/>
      </c>
      <c r="N32" s="253" t="str">
        <f>Gesellenprüfung!T39</f>
        <v/>
      </c>
      <c r="O32" s="256" t="str">
        <f>Gesellenprüfung!S39</f>
        <v/>
      </c>
      <c r="P32" s="274" t="str">
        <f>Gesellenprüfung!U39</f>
        <v/>
      </c>
      <c r="Q32" s="257" t="str">
        <f>Gesellenprüfung!W39</f>
        <v/>
      </c>
      <c r="R32" s="256" t="str">
        <f>Gesellenprüfung!V39</f>
        <v/>
      </c>
      <c r="S32" s="256" t="str">
        <f>Gesellenprüfung!AX39</f>
        <v/>
      </c>
      <c r="T32" s="100" t="str">
        <f>Gesellenprüfung!Z39</f>
        <v/>
      </c>
      <c r="U32" s="253" t="str">
        <f>Gesellenprüfung!AB39</f>
        <v/>
      </c>
      <c r="V32" s="256" t="str">
        <f>Gesellenprüfung!AA39</f>
        <v/>
      </c>
      <c r="W32" s="256" t="str">
        <f>Gesellenprüfung!AY39</f>
        <v/>
      </c>
      <c r="X32" s="100" t="str">
        <f>Gesellenprüfung!AF39</f>
        <v/>
      </c>
      <c r="Y32" s="253" t="str">
        <f>Gesellenprüfung!AH39</f>
        <v/>
      </c>
      <c r="Z32" s="256" t="str">
        <f>Gesellenprüfung!AG39</f>
        <v/>
      </c>
      <c r="AA32" s="256" t="str">
        <f>Gesellenprüfung!AZ39</f>
        <v/>
      </c>
      <c r="AB32" s="258">
        <f>Gesellenprüfung!AI39</f>
        <v>0</v>
      </c>
      <c r="AC32" s="275" t="str">
        <f>Gesellenprüfung!AJ39</f>
        <v/>
      </c>
      <c r="AD32" s="254" t="str">
        <f>Gesellenprüfung!AK39</f>
        <v/>
      </c>
      <c r="AE32" s="275" t="str">
        <f>Gesellenprüfung!BA39</f>
        <v/>
      </c>
      <c r="AF32" s="289" t="str">
        <f>IF((Gesellenprüfung!AL39)="D","nicht bestanden","bestanden")</f>
        <v>bestanden</v>
      </c>
      <c r="AG32" s="100">
        <f>Gesellenprüfung!AM39</f>
        <v>0</v>
      </c>
      <c r="AH32" s="42">
        <f>Gesellenprüfung!AN39</f>
        <v>0</v>
      </c>
      <c r="AI32" s="42">
        <f>Gesellenprüfung!AO39</f>
        <v>0</v>
      </c>
      <c r="AJ32" s="42">
        <f>Gesellenprüfung!AP39</f>
        <v>0</v>
      </c>
      <c r="AK32" s="275" t="str">
        <f>Gesellenprüfung!AQ39</f>
        <v/>
      </c>
      <c r="AL32" s="254" t="str">
        <f>Gesellenprüfung!AR39</f>
        <v/>
      </c>
      <c r="AM32" s="275" t="str">
        <f>Gesellenprüfung!BB39</f>
        <v/>
      </c>
      <c r="AN32" s="291" t="str">
        <f>IF((Gesellenprüfung!AS39)="D","nicht bestanden","bestanden")</f>
        <v>bestanden</v>
      </c>
      <c r="AO32" s="260" t="str">
        <f>IF(Gesellenprüfung!AU39="","nein",Gesellenprüfung!AU39)</f>
        <v>nein</v>
      </c>
      <c r="AP32" s="255" t="str">
        <f>IF(Gesellenprüfung!AV39="","",Gesellenprüfung!AV39)</f>
        <v/>
      </c>
      <c r="AQ32" s="43" t="str">
        <f>IF(Gesellenprüfung!AW39="","",Gesellenprüfung!AW39)</f>
        <v/>
      </c>
    </row>
    <row r="33" spans="1:43">
      <c r="A33" s="118">
        <f>Gesellenprüfung!A40</f>
        <v>0</v>
      </c>
      <c r="B33" s="277">
        <f>Gesellenprüfung!B40</f>
        <v>0</v>
      </c>
      <c r="C33" s="277">
        <f>Gesellenprüfung!C40</f>
        <v>0</v>
      </c>
      <c r="D33" s="277">
        <f>Gesellenprüfung!D40</f>
        <v>0</v>
      </c>
      <c r="E33" s="277">
        <f>Gesellenprüfung!E40</f>
        <v>0</v>
      </c>
      <c r="F33" s="278">
        <f>Gesellenprüfung!F40</f>
        <v>0</v>
      </c>
      <c r="G33" s="277">
        <f>Gesellenprüfung!G40</f>
        <v>0</v>
      </c>
      <c r="H33" s="279" t="str">
        <f>IF(Gesellenprüfung!H40="","",Gesellenprüfung!H40)</f>
        <v/>
      </c>
      <c r="I33" s="280">
        <f>Gesellenprüfung!I40</f>
        <v>0</v>
      </c>
      <c r="J33" s="100" t="str">
        <f>Gesellenprüfung!M40</f>
        <v/>
      </c>
      <c r="K33" s="253" t="str">
        <f>Gesellenprüfung!O40</f>
        <v/>
      </c>
      <c r="L33" s="256" t="str">
        <f>Gesellenprüfung!N40</f>
        <v/>
      </c>
      <c r="M33" s="100" t="str">
        <f>Gesellenprüfung!R40</f>
        <v/>
      </c>
      <c r="N33" s="253" t="str">
        <f>Gesellenprüfung!T40</f>
        <v/>
      </c>
      <c r="O33" s="256" t="str">
        <f>Gesellenprüfung!S40</f>
        <v/>
      </c>
      <c r="P33" s="274" t="str">
        <f>Gesellenprüfung!U40</f>
        <v/>
      </c>
      <c r="Q33" s="257" t="str">
        <f>Gesellenprüfung!W40</f>
        <v/>
      </c>
      <c r="R33" s="256" t="str">
        <f>Gesellenprüfung!V40</f>
        <v/>
      </c>
      <c r="S33" s="256" t="str">
        <f>Gesellenprüfung!AX40</f>
        <v/>
      </c>
      <c r="T33" s="100" t="str">
        <f>Gesellenprüfung!Z40</f>
        <v/>
      </c>
      <c r="U33" s="253" t="str">
        <f>Gesellenprüfung!AB40</f>
        <v/>
      </c>
      <c r="V33" s="256" t="str">
        <f>Gesellenprüfung!AA40</f>
        <v/>
      </c>
      <c r="W33" s="256" t="str">
        <f>Gesellenprüfung!AY40</f>
        <v/>
      </c>
      <c r="X33" s="100" t="str">
        <f>Gesellenprüfung!AF40</f>
        <v/>
      </c>
      <c r="Y33" s="253" t="str">
        <f>Gesellenprüfung!AH40</f>
        <v/>
      </c>
      <c r="Z33" s="256" t="str">
        <f>Gesellenprüfung!AG40</f>
        <v/>
      </c>
      <c r="AA33" s="256" t="str">
        <f>Gesellenprüfung!AZ40</f>
        <v/>
      </c>
      <c r="AB33" s="258">
        <f>Gesellenprüfung!AI40</f>
        <v>0</v>
      </c>
      <c r="AC33" s="275" t="str">
        <f>Gesellenprüfung!AJ40</f>
        <v/>
      </c>
      <c r="AD33" s="254" t="str">
        <f>Gesellenprüfung!AK40</f>
        <v/>
      </c>
      <c r="AE33" s="275" t="str">
        <f>Gesellenprüfung!BA40</f>
        <v/>
      </c>
      <c r="AF33" s="289" t="str">
        <f>IF((Gesellenprüfung!AL40)="D","nicht bestanden","bestanden")</f>
        <v>bestanden</v>
      </c>
      <c r="AG33" s="100">
        <f>Gesellenprüfung!AM40</f>
        <v>0</v>
      </c>
      <c r="AH33" s="42">
        <f>Gesellenprüfung!AN40</f>
        <v>0</v>
      </c>
      <c r="AI33" s="42">
        <f>Gesellenprüfung!AO40</f>
        <v>0</v>
      </c>
      <c r="AJ33" s="42">
        <f>Gesellenprüfung!AP40</f>
        <v>0</v>
      </c>
      <c r="AK33" s="275" t="str">
        <f>Gesellenprüfung!AQ40</f>
        <v/>
      </c>
      <c r="AL33" s="254" t="str">
        <f>Gesellenprüfung!AR40</f>
        <v/>
      </c>
      <c r="AM33" s="275" t="str">
        <f>Gesellenprüfung!BB40</f>
        <v/>
      </c>
      <c r="AN33" s="291" t="str">
        <f>IF((Gesellenprüfung!AS40)="D","nicht bestanden","bestanden")</f>
        <v>bestanden</v>
      </c>
      <c r="AO33" s="260" t="str">
        <f>IF(Gesellenprüfung!AU40="","nein",Gesellenprüfung!AU40)</f>
        <v>nein</v>
      </c>
      <c r="AP33" s="255" t="str">
        <f>IF(Gesellenprüfung!AV40="","",Gesellenprüfung!AV40)</f>
        <v/>
      </c>
      <c r="AQ33" s="43" t="str">
        <f>IF(Gesellenprüfung!AW40="","",Gesellenprüfung!AW40)</f>
        <v/>
      </c>
    </row>
    <row r="34" spans="1:43">
      <c r="A34" s="118">
        <f>Gesellenprüfung!A41</f>
        <v>0</v>
      </c>
      <c r="B34" s="277">
        <f>Gesellenprüfung!B41</f>
        <v>0</v>
      </c>
      <c r="C34" s="277">
        <f>Gesellenprüfung!C41</f>
        <v>0</v>
      </c>
      <c r="D34" s="277">
        <f>Gesellenprüfung!D41</f>
        <v>0</v>
      </c>
      <c r="E34" s="277">
        <f>Gesellenprüfung!E41</f>
        <v>0</v>
      </c>
      <c r="F34" s="278">
        <f>Gesellenprüfung!F41</f>
        <v>0</v>
      </c>
      <c r="G34" s="277">
        <f>Gesellenprüfung!G41</f>
        <v>0</v>
      </c>
      <c r="H34" s="279" t="str">
        <f>IF(Gesellenprüfung!H41="","",Gesellenprüfung!H41)</f>
        <v/>
      </c>
      <c r="I34" s="280">
        <f>Gesellenprüfung!I41</f>
        <v>0</v>
      </c>
      <c r="J34" s="100" t="str">
        <f>Gesellenprüfung!M41</f>
        <v/>
      </c>
      <c r="K34" s="253" t="str">
        <f>Gesellenprüfung!O41</f>
        <v/>
      </c>
      <c r="L34" s="256" t="str">
        <f>Gesellenprüfung!N41</f>
        <v/>
      </c>
      <c r="M34" s="100" t="str">
        <f>Gesellenprüfung!R41</f>
        <v/>
      </c>
      <c r="N34" s="253" t="str">
        <f>Gesellenprüfung!T41</f>
        <v/>
      </c>
      <c r="O34" s="256" t="str">
        <f>Gesellenprüfung!S41</f>
        <v/>
      </c>
      <c r="P34" s="274" t="str">
        <f>Gesellenprüfung!U41</f>
        <v/>
      </c>
      <c r="Q34" s="257" t="str">
        <f>Gesellenprüfung!W41</f>
        <v/>
      </c>
      <c r="R34" s="256" t="str">
        <f>Gesellenprüfung!V41</f>
        <v/>
      </c>
      <c r="S34" s="256" t="str">
        <f>Gesellenprüfung!AX41</f>
        <v/>
      </c>
      <c r="T34" s="100" t="str">
        <f>Gesellenprüfung!Z41</f>
        <v/>
      </c>
      <c r="U34" s="253" t="str">
        <f>Gesellenprüfung!AB41</f>
        <v/>
      </c>
      <c r="V34" s="256" t="str">
        <f>Gesellenprüfung!AA41</f>
        <v/>
      </c>
      <c r="W34" s="256" t="str">
        <f>Gesellenprüfung!AY41</f>
        <v/>
      </c>
      <c r="X34" s="100" t="str">
        <f>Gesellenprüfung!AF41</f>
        <v/>
      </c>
      <c r="Y34" s="253" t="str">
        <f>Gesellenprüfung!AH41</f>
        <v/>
      </c>
      <c r="Z34" s="256" t="str">
        <f>Gesellenprüfung!AG41</f>
        <v/>
      </c>
      <c r="AA34" s="256" t="str">
        <f>Gesellenprüfung!AZ41</f>
        <v/>
      </c>
      <c r="AB34" s="258">
        <f>Gesellenprüfung!AI41</f>
        <v>0</v>
      </c>
      <c r="AC34" s="275" t="str">
        <f>Gesellenprüfung!AJ41</f>
        <v/>
      </c>
      <c r="AD34" s="254" t="str">
        <f>Gesellenprüfung!AK41</f>
        <v/>
      </c>
      <c r="AE34" s="275" t="str">
        <f>Gesellenprüfung!BA41</f>
        <v/>
      </c>
      <c r="AF34" s="289" t="str">
        <f>IF((Gesellenprüfung!AL41)="D","nicht bestanden","bestanden")</f>
        <v>bestanden</v>
      </c>
      <c r="AG34" s="100">
        <f>Gesellenprüfung!AM41</f>
        <v>0</v>
      </c>
      <c r="AH34" s="42">
        <f>Gesellenprüfung!AN41</f>
        <v>0</v>
      </c>
      <c r="AI34" s="42">
        <f>Gesellenprüfung!AO41</f>
        <v>0</v>
      </c>
      <c r="AJ34" s="42">
        <f>Gesellenprüfung!AP41</f>
        <v>0</v>
      </c>
      <c r="AK34" s="275" t="str">
        <f>Gesellenprüfung!AQ41</f>
        <v/>
      </c>
      <c r="AL34" s="254" t="str">
        <f>Gesellenprüfung!AR41</f>
        <v/>
      </c>
      <c r="AM34" s="275" t="str">
        <f>Gesellenprüfung!BB41</f>
        <v/>
      </c>
      <c r="AN34" s="291" t="str">
        <f>IF((Gesellenprüfung!AS41)="D","nicht bestanden","bestanden")</f>
        <v>bestanden</v>
      </c>
      <c r="AO34" s="260" t="str">
        <f>IF(Gesellenprüfung!AU41="","nein",Gesellenprüfung!AU41)</f>
        <v>nein</v>
      </c>
      <c r="AP34" s="255" t="str">
        <f>IF(Gesellenprüfung!AV41="","",Gesellenprüfung!AV41)</f>
        <v/>
      </c>
      <c r="AQ34" s="43" t="str">
        <f>IF(Gesellenprüfung!AW41="","",Gesellenprüfung!AW41)</f>
        <v/>
      </c>
    </row>
    <row r="35" spans="1:43">
      <c r="A35" s="118">
        <f>Gesellenprüfung!A42</f>
        <v>0</v>
      </c>
      <c r="B35" s="277">
        <f>Gesellenprüfung!B42</f>
        <v>0</v>
      </c>
      <c r="C35" s="277">
        <f>Gesellenprüfung!C42</f>
        <v>0</v>
      </c>
      <c r="D35" s="277">
        <f>Gesellenprüfung!D42</f>
        <v>0</v>
      </c>
      <c r="E35" s="277">
        <f>Gesellenprüfung!E42</f>
        <v>0</v>
      </c>
      <c r="F35" s="278">
        <f>Gesellenprüfung!F42</f>
        <v>0</v>
      </c>
      <c r="G35" s="277">
        <f>Gesellenprüfung!G42</f>
        <v>0</v>
      </c>
      <c r="H35" s="279" t="str">
        <f>IF(Gesellenprüfung!H42="","",Gesellenprüfung!H42)</f>
        <v/>
      </c>
      <c r="I35" s="280">
        <f>Gesellenprüfung!I42</f>
        <v>0</v>
      </c>
      <c r="J35" s="100" t="str">
        <f>Gesellenprüfung!M42</f>
        <v/>
      </c>
      <c r="K35" s="253" t="str">
        <f>Gesellenprüfung!O42</f>
        <v/>
      </c>
      <c r="L35" s="256" t="str">
        <f>Gesellenprüfung!N42</f>
        <v/>
      </c>
      <c r="M35" s="100" t="str">
        <f>Gesellenprüfung!R42</f>
        <v/>
      </c>
      <c r="N35" s="253" t="str">
        <f>Gesellenprüfung!T42</f>
        <v/>
      </c>
      <c r="O35" s="256" t="str">
        <f>Gesellenprüfung!S42</f>
        <v/>
      </c>
      <c r="P35" s="274" t="str">
        <f>Gesellenprüfung!U42</f>
        <v/>
      </c>
      <c r="Q35" s="257" t="str">
        <f>Gesellenprüfung!W42</f>
        <v/>
      </c>
      <c r="R35" s="256" t="str">
        <f>Gesellenprüfung!V42</f>
        <v/>
      </c>
      <c r="S35" s="256" t="str">
        <f>Gesellenprüfung!AX42</f>
        <v/>
      </c>
      <c r="T35" s="100" t="str">
        <f>Gesellenprüfung!Z42</f>
        <v/>
      </c>
      <c r="U35" s="253" t="str">
        <f>Gesellenprüfung!AB42</f>
        <v/>
      </c>
      <c r="V35" s="256" t="str">
        <f>Gesellenprüfung!AA42</f>
        <v/>
      </c>
      <c r="W35" s="256" t="str">
        <f>Gesellenprüfung!AY42</f>
        <v/>
      </c>
      <c r="X35" s="100" t="str">
        <f>Gesellenprüfung!AF42</f>
        <v/>
      </c>
      <c r="Y35" s="253" t="str">
        <f>Gesellenprüfung!AH42</f>
        <v/>
      </c>
      <c r="Z35" s="256" t="str">
        <f>Gesellenprüfung!AG42</f>
        <v/>
      </c>
      <c r="AA35" s="256" t="str">
        <f>Gesellenprüfung!AZ42</f>
        <v/>
      </c>
      <c r="AB35" s="258">
        <f>Gesellenprüfung!AI42</f>
        <v>0</v>
      </c>
      <c r="AC35" s="275" t="str">
        <f>Gesellenprüfung!AJ42</f>
        <v/>
      </c>
      <c r="AD35" s="254" t="str">
        <f>Gesellenprüfung!AK42</f>
        <v/>
      </c>
      <c r="AE35" s="275" t="str">
        <f>Gesellenprüfung!BA42</f>
        <v/>
      </c>
      <c r="AF35" s="289" t="str">
        <f>IF((Gesellenprüfung!AL42)="D","nicht bestanden","bestanden")</f>
        <v>bestanden</v>
      </c>
      <c r="AG35" s="100">
        <f>Gesellenprüfung!AM42</f>
        <v>0</v>
      </c>
      <c r="AH35" s="42">
        <f>Gesellenprüfung!AN42</f>
        <v>0</v>
      </c>
      <c r="AI35" s="42">
        <f>Gesellenprüfung!AO42</f>
        <v>0</v>
      </c>
      <c r="AJ35" s="42">
        <f>Gesellenprüfung!AP42</f>
        <v>0</v>
      </c>
      <c r="AK35" s="275" t="str">
        <f>Gesellenprüfung!AQ42</f>
        <v/>
      </c>
      <c r="AL35" s="254" t="str">
        <f>Gesellenprüfung!AR42</f>
        <v/>
      </c>
      <c r="AM35" s="275" t="str">
        <f>Gesellenprüfung!BB42</f>
        <v/>
      </c>
      <c r="AN35" s="291" t="str">
        <f>IF((Gesellenprüfung!AS42)="D","nicht bestanden","bestanden")</f>
        <v>bestanden</v>
      </c>
      <c r="AO35" s="260" t="str">
        <f>IF(Gesellenprüfung!AU42="","nein",Gesellenprüfung!AU42)</f>
        <v>nein</v>
      </c>
      <c r="AP35" s="255" t="str">
        <f>IF(Gesellenprüfung!AV42="","",Gesellenprüfung!AV42)</f>
        <v/>
      </c>
      <c r="AQ35" s="43" t="str">
        <f>IF(Gesellenprüfung!AW42="","",Gesellenprüfung!AW42)</f>
        <v/>
      </c>
    </row>
    <row r="36" spans="1:43">
      <c r="A36" s="118">
        <f>Gesellenprüfung!A43</f>
        <v>0</v>
      </c>
      <c r="B36" s="277">
        <f>Gesellenprüfung!B43</f>
        <v>0</v>
      </c>
      <c r="C36" s="277">
        <f>Gesellenprüfung!C43</f>
        <v>0</v>
      </c>
      <c r="D36" s="277">
        <f>Gesellenprüfung!D43</f>
        <v>0</v>
      </c>
      <c r="E36" s="277">
        <f>Gesellenprüfung!E43</f>
        <v>0</v>
      </c>
      <c r="F36" s="278">
        <f>Gesellenprüfung!F43</f>
        <v>0</v>
      </c>
      <c r="G36" s="277">
        <f>Gesellenprüfung!G43</f>
        <v>0</v>
      </c>
      <c r="H36" s="279" t="str">
        <f>IF(Gesellenprüfung!H43="","",Gesellenprüfung!H43)</f>
        <v/>
      </c>
      <c r="I36" s="280">
        <f>Gesellenprüfung!I43</f>
        <v>0</v>
      </c>
      <c r="J36" s="100" t="str">
        <f>Gesellenprüfung!M43</f>
        <v/>
      </c>
      <c r="K36" s="253" t="str">
        <f>Gesellenprüfung!O43</f>
        <v/>
      </c>
      <c r="L36" s="256" t="str">
        <f>Gesellenprüfung!N43</f>
        <v/>
      </c>
      <c r="M36" s="100" t="str">
        <f>Gesellenprüfung!R43</f>
        <v/>
      </c>
      <c r="N36" s="253" t="str">
        <f>Gesellenprüfung!T43</f>
        <v/>
      </c>
      <c r="O36" s="256" t="str">
        <f>Gesellenprüfung!S43</f>
        <v/>
      </c>
      <c r="P36" s="274" t="str">
        <f>Gesellenprüfung!U43</f>
        <v/>
      </c>
      <c r="Q36" s="257" t="str">
        <f>Gesellenprüfung!W43</f>
        <v/>
      </c>
      <c r="R36" s="256" t="str">
        <f>Gesellenprüfung!V43</f>
        <v/>
      </c>
      <c r="S36" s="256" t="str">
        <f>Gesellenprüfung!AX43</f>
        <v/>
      </c>
      <c r="T36" s="100" t="str">
        <f>Gesellenprüfung!Z43</f>
        <v/>
      </c>
      <c r="U36" s="253" t="str">
        <f>Gesellenprüfung!AB43</f>
        <v/>
      </c>
      <c r="V36" s="256" t="str">
        <f>Gesellenprüfung!AA43</f>
        <v/>
      </c>
      <c r="W36" s="256" t="str">
        <f>Gesellenprüfung!AY43</f>
        <v/>
      </c>
      <c r="X36" s="100" t="str">
        <f>Gesellenprüfung!AF43</f>
        <v/>
      </c>
      <c r="Y36" s="253" t="str">
        <f>Gesellenprüfung!AH43</f>
        <v/>
      </c>
      <c r="Z36" s="256" t="str">
        <f>Gesellenprüfung!AG43</f>
        <v/>
      </c>
      <c r="AA36" s="256" t="str">
        <f>Gesellenprüfung!AZ43</f>
        <v/>
      </c>
      <c r="AB36" s="258">
        <f>Gesellenprüfung!AI43</f>
        <v>0</v>
      </c>
      <c r="AC36" s="275" t="str">
        <f>Gesellenprüfung!AJ43</f>
        <v/>
      </c>
      <c r="AD36" s="254" t="str">
        <f>Gesellenprüfung!AK43</f>
        <v/>
      </c>
      <c r="AE36" s="275" t="str">
        <f>Gesellenprüfung!BA43</f>
        <v/>
      </c>
      <c r="AF36" s="289" t="str">
        <f>IF((Gesellenprüfung!AL43)="D","nicht bestanden","bestanden")</f>
        <v>bestanden</v>
      </c>
      <c r="AG36" s="100">
        <f>Gesellenprüfung!AM43</f>
        <v>0</v>
      </c>
      <c r="AH36" s="42">
        <f>Gesellenprüfung!AN43</f>
        <v>0</v>
      </c>
      <c r="AI36" s="42">
        <f>Gesellenprüfung!AO43</f>
        <v>0</v>
      </c>
      <c r="AJ36" s="42">
        <f>Gesellenprüfung!AP43</f>
        <v>0</v>
      </c>
      <c r="AK36" s="275" t="str">
        <f>Gesellenprüfung!AQ43</f>
        <v/>
      </c>
      <c r="AL36" s="254" t="str">
        <f>Gesellenprüfung!AR43</f>
        <v/>
      </c>
      <c r="AM36" s="275" t="str">
        <f>Gesellenprüfung!BB43</f>
        <v/>
      </c>
      <c r="AN36" s="291" t="str">
        <f>IF((Gesellenprüfung!AS43)="D","nicht bestanden","bestanden")</f>
        <v>bestanden</v>
      </c>
      <c r="AO36" s="260" t="str">
        <f>IF(Gesellenprüfung!AU43="","nein",Gesellenprüfung!AU43)</f>
        <v>nein</v>
      </c>
      <c r="AP36" s="255" t="str">
        <f>IF(Gesellenprüfung!AV43="","",Gesellenprüfung!AV43)</f>
        <v/>
      </c>
      <c r="AQ36" s="43" t="str">
        <f>IF(Gesellenprüfung!AW43="","",Gesellenprüfung!AW43)</f>
        <v/>
      </c>
    </row>
    <row r="37" spans="1:43">
      <c r="A37" s="118">
        <f>Gesellenprüfung!A44</f>
        <v>0</v>
      </c>
      <c r="B37" s="277">
        <f>Gesellenprüfung!B44</f>
        <v>0</v>
      </c>
      <c r="C37" s="277">
        <f>Gesellenprüfung!C44</f>
        <v>0</v>
      </c>
      <c r="D37" s="277">
        <f>Gesellenprüfung!D44</f>
        <v>0</v>
      </c>
      <c r="E37" s="277">
        <f>Gesellenprüfung!E44</f>
        <v>0</v>
      </c>
      <c r="F37" s="278">
        <f>Gesellenprüfung!F44</f>
        <v>0</v>
      </c>
      <c r="G37" s="277">
        <f>Gesellenprüfung!G44</f>
        <v>0</v>
      </c>
      <c r="H37" s="279" t="str">
        <f>IF(Gesellenprüfung!H44="","",Gesellenprüfung!H44)</f>
        <v/>
      </c>
      <c r="I37" s="280">
        <f>Gesellenprüfung!I44</f>
        <v>0</v>
      </c>
      <c r="J37" s="100" t="str">
        <f>Gesellenprüfung!M44</f>
        <v/>
      </c>
      <c r="K37" s="253" t="str">
        <f>Gesellenprüfung!O44</f>
        <v/>
      </c>
      <c r="L37" s="256" t="str">
        <f>Gesellenprüfung!N44</f>
        <v/>
      </c>
      <c r="M37" s="100" t="str">
        <f>Gesellenprüfung!R44</f>
        <v/>
      </c>
      <c r="N37" s="253" t="str">
        <f>Gesellenprüfung!T44</f>
        <v/>
      </c>
      <c r="O37" s="256" t="str">
        <f>Gesellenprüfung!S44</f>
        <v/>
      </c>
      <c r="P37" s="274" t="str">
        <f>Gesellenprüfung!U44</f>
        <v/>
      </c>
      <c r="Q37" s="257" t="str">
        <f>Gesellenprüfung!W44</f>
        <v/>
      </c>
      <c r="R37" s="256" t="str">
        <f>Gesellenprüfung!V44</f>
        <v/>
      </c>
      <c r="S37" s="256" t="str">
        <f>Gesellenprüfung!AX44</f>
        <v/>
      </c>
      <c r="T37" s="100" t="str">
        <f>Gesellenprüfung!Z44</f>
        <v/>
      </c>
      <c r="U37" s="253" t="str">
        <f>Gesellenprüfung!AB44</f>
        <v/>
      </c>
      <c r="V37" s="256" t="str">
        <f>Gesellenprüfung!AA44</f>
        <v/>
      </c>
      <c r="W37" s="256" t="str">
        <f>Gesellenprüfung!AY44</f>
        <v/>
      </c>
      <c r="X37" s="100" t="str">
        <f>Gesellenprüfung!AF44</f>
        <v/>
      </c>
      <c r="Y37" s="253" t="str">
        <f>Gesellenprüfung!AH44</f>
        <v/>
      </c>
      <c r="Z37" s="256" t="str">
        <f>Gesellenprüfung!AG44</f>
        <v/>
      </c>
      <c r="AA37" s="256" t="str">
        <f>Gesellenprüfung!AZ44</f>
        <v/>
      </c>
      <c r="AB37" s="258">
        <f>Gesellenprüfung!AI44</f>
        <v>0</v>
      </c>
      <c r="AC37" s="275" t="str">
        <f>Gesellenprüfung!AJ44</f>
        <v/>
      </c>
      <c r="AD37" s="254" t="str">
        <f>Gesellenprüfung!AK44</f>
        <v/>
      </c>
      <c r="AE37" s="275" t="str">
        <f>Gesellenprüfung!BA44</f>
        <v/>
      </c>
      <c r="AF37" s="289" t="str">
        <f>IF((Gesellenprüfung!AL44)="D","nicht bestanden","bestanden")</f>
        <v>bestanden</v>
      </c>
      <c r="AG37" s="100">
        <f>Gesellenprüfung!AM44</f>
        <v>0</v>
      </c>
      <c r="AH37" s="42">
        <f>Gesellenprüfung!AN44</f>
        <v>0</v>
      </c>
      <c r="AI37" s="42">
        <f>Gesellenprüfung!AO44</f>
        <v>0</v>
      </c>
      <c r="AJ37" s="42">
        <f>Gesellenprüfung!AP44</f>
        <v>0</v>
      </c>
      <c r="AK37" s="275" t="str">
        <f>Gesellenprüfung!AQ44</f>
        <v/>
      </c>
      <c r="AL37" s="254" t="str">
        <f>Gesellenprüfung!AR44</f>
        <v/>
      </c>
      <c r="AM37" s="275" t="str">
        <f>Gesellenprüfung!BB44</f>
        <v/>
      </c>
      <c r="AN37" s="291" t="str">
        <f>IF((Gesellenprüfung!AS44)="D","nicht bestanden","bestanden")</f>
        <v>bestanden</v>
      </c>
      <c r="AO37" s="260" t="str">
        <f>IF(Gesellenprüfung!AU44="","nein",Gesellenprüfung!AU44)</f>
        <v>nein</v>
      </c>
      <c r="AP37" s="255" t="str">
        <f>IF(Gesellenprüfung!AV44="","",Gesellenprüfung!AV44)</f>
        <v/>
      </c>
      <c r="AQ37" s="43" t="str">
        <f>IF(Gesellenprüfung!AW44="","",Gesellenprüfung!AW44)</f>
        <v/>
      </c>
    </row>
    <row r="38" spans="1:43">
      <c r="A38" s="118">
        <f>Gesellenprüfung!A45</f>
        <v>0</v>
      </c>
      <c r="B38" s="277">
        <f>Gesellenprüfung!B45</f>
        <v>0</v>
      </c>
      <c r="C38" s="277">
        <f>Gesellenprüfung!C45</f>
        <v>0</v>
      </c>
      <c r="D38" s="277">
        <f>Gesellenprüfung!D45</f>
        <v>0</v>
      </c>
      <c r="E38" s="277">
        <f>Gesellenprüfung!E45</f>
        <v>0</v>
      </c>
      <c r="F38" s="278">
        <f>Gesellenprüfung!F45</f>
        <v>0</v>
      </c>
      <c r="G38" s="277">
        <f>Gesellenprüfung!G45</f>
        <v>0</v>
      </c>
      <c r="H38" s="279" t="str">
        <f>IF(Gesellenprüfung!H45="","",Gesellenprüfung!H45)</f>
        <v/>
      </c>
      <c r="I38" s="280">
        <f>Gesellenprüfung!I45</f>
        <v>0</v>
      </c>
      <c r="J38" s="100" t="str">
        <f>Gesellenprüfung!M45</f>
        <v/>
      </c>
      <c r="K38" s="253" t="str">
        <f>Gesellenprüfung!O45</f>
        <v/>
      </c>
      <c r="L38" s="256" t="str">
        <f>Gesellenprüfung!N45</f>
        <v/>
      </c>
      <c r="M38" s="100" t="str">
        <f>Gesellenprüfung!R45</f>
        <v/>
      </c>
      <c r="N38" s="253" t="str">
        <f>Gesellenprüfung!T45</f>
        <v/>
      </c>
      <c r="O38" s="256" t="str">
        <f>Gesellenprüfung!S45</f>
        <v/>
      </c>
      <c r="P38" s="274" t="str">
        <f>Gesellenprüfung!U45</f>
        <v/>
      </c>
      <c r="Q38" s="257" t="str">
        <f>Gesellenprüfung!W45</f>
        <v/>
      </c>
      <c r="R38" s="256" t="str">
        <f>Gesellenprüfung!V45</f>
        <v/>
      </c>
      <c r="S38" s="256" t="str">
        <f>Gesellenprüfung!AX45</f>
        <v/>
      </c>
      <c r="T38" s="100" t="str">
        <f>Gesellenprüfung!Z45</f>
        <v/>
      </c>
      <c r="U38" s="253" t="str">
        <f>Gesellenprüfung!AB45</f>
        <v/>
      </c>
      <c r="V38" s="256" t="str">
        <f>Gesellenprüfung!AA45</f>
        <v/>
      </c>
      <c r="W38" s="256" t="str">
        <f>Gesellenprüfung!AY45</f>
        <v/>
      </c>
      <c r="X38" s="100" t="str">
        <f>Gesellenprüfung!AF45</f>
        <v/>
      </c>
      <c r="Y38" s="253" t="str">
        <f>Gesellenprüfung!AH45</f>
        <v/>
      </c>
      <c r="Z38" s="256" t="str">
        <f>Gesellenprüfung!AG45</f>
        <v/>
      </c>
      <c r="AA38" s="256" t="str">
        <f>Gesellenprüfung!AZ45</f>
        <v/>
      </c>
      <c r="AB38" s="258">
        <f>Gesellenprüfung!AI45</f>
        <v>0</v>
      </c>
      <c r="AC38" s="275" t="str">
        <f>Gesellenprüfung!AJ45</f>
        <v/>
      </c>
      <c r="AD38" s="254" t="str">
        <f>Gesellenprüfung!AK45</f>
        <v/>
      </c>
      <c r="AE38" s="275" t="str">
        <f>Gesellenprüfung!BA45</f>
        <v/>
      </c>
      <c r="AF38" s="289" t="str">
        <f>IF((Gesellenprüfung!AL45)="D","nicht bestanden","bestanden")</f>
        <v>bestanden</v>
      </c>
      <c r="AG38" s="100">
        <f>Gesellenprüfung!AM45</f>
        <v>0</v>
      </c>
      <c r="AH38" s="42">
        <f>Gesellenprüfung!AN45</f>
        <v>0</v>
      </c>
      <c r="AI38" s="42">
        <f>Gesellenprüfung!AO45</f>
        <v>0</v>
      </c>
      <c r="AJ38" s="42">
        <f>Gesellenprüfung!AP45</f>
        <v>0</v>
      </c>
      <c r="AK38" s="275" t="str">
        <f>Gesellenprüfung!AQ45</f>
        <v/>
      </c>
      <c r="AL38" s="254" t="str">
        <f>Gesellenprüfung!AR45</f>
        <v/>
      </c>
      <c r="AM38" s="275" t="str">
        <f>Gesellenprüfung!BB45</f>
        <v/>
      </c>
      <c r="AN38" s="291" t="str">
        <f>IF((Gesellenprüfung!AS45)="D","nicht bestanden","bestanden")</f>
        <v>bestanden</v>
      </c>
      <c r="AO38" s="260" t="str">
        <f>IF(Gesellenprüfung!AU45="","nein",Gesellenprüfung!AU45)</f>
        <v>nein</v>
      </c>
      <c r="AP38" s="255" t="str">
        <f>IF(Gesellenprüfung!AV45="","",Gesellenprüfung!AV45)</f>
        <v/>
      </c>
      <c r="AQ38" s="43" t="str">
        <f>IF(Gesellenprüfung!AW45="","",Gesellenprüfung!AW45)</f>
        <v/>
      </c>
    </row>
    <row r="39" spans="1:43">
      <c r="A39" s="118">
        <f>Gesellenprüfung!A46</f>
        <v>0</v>
      </c>
      <c r="B39" s="277">
        <f>Gesellenprüfung!B46</f>
        <v>0</v>
      </c>
      <c r="C39" s="277">
        <f>Gesellenprüfung!C46</f>
        <v>0</v>
      </c>
      <c r="D39" s="277">
        <f>Gesellenprüfung!D46</f>
        <v>0</v>
      </c>
      <c r="E39" s="277">
        <f>Gesellenprüfung!E46</f>
        <v>0</v>
      </c>
      <c r="F39" s="278">
        <f>Gesellenprüfung!F46</f>
        <v>0</v>
      </c>
      <c r="G39" s="277">
        <f>Gesellenprüfung!G46</f>
        <v>0</v>
      </c>
      <c r="H39" s="279" t="str">
        <f>IF(Gesellenprüfung!H46="","",Gesellenprüfung!H46)</f>
        <v/>
      </c>
      <c r="I39" s="280">
        <f>Gesellenprüfung!I46</f>
        <v>0</v>
      </c>
      <c r="J39" s="100" t="str">
        <f>Gesellenprüfung!M46</f>
        <v/>
      </c>
      <c r="K39" s="253" t="str">
        <f>Gesellenprüfung!O46</f>
        <v/>
      </c>
      <c r="L39" s="256" t="str">
        <f>Gesellenprüfung!N46</f>
        <v/>
      </c>
      <c r="M39" s="100" t="str">
        <f>Gesellenprüfung!R46</f>
        <v/>
      </c>
      <c r="N39" s="253" t="str">
        <f>Gesellenprüfung!T46</f>
        <v/>
      </c>
      <c r="O39" s="256" t="str">
        <f>Gesellenprüfung!S46</f>
        <v/>
      </c>
      <c r="P39" s="274" t="str">
        <f>Gesellenprüfung!U46</f>
        <v/>
      </c>
      <c r="Q39" s="257" t="str">
        <f>Gesellenprüfung!W46</f>
        <v/>
      </c>
      <c r="R39" s="256" t="str">
        <f>Gesellenprüfung!V46</f>
        <v/>
      </c>
      <c r="S39" s="256" t="str">
        <f>Gesellenprüfung!AX46</f>
        <v/>
      </c>
      <c r="T39" s="100" t="str">
        <f>Gesellenprüfung!Z46</f>
        <v/>
      </c>
      <c r="U39" s="253" t="str">
        <f>Gesellenprüfung!AB46</f>
        <v/>
      </c>
      <c r="V39" s="256" t="str">
        <f>Gesellenprüfung!AA46</f>
        <v/>
      </c>
      <c r="W39" s="256" t="str">
        <f>Gesellenprüfung!AY46</f>
        <v/>
      </c>
      <c r="X39" s="100" t="str">
        <f>Gesellenprüfung!AF46</f>
        <v/>
      </c>
      <c r="Y39" s="253" t="str">
        <f>Gesellenprüfung!AH46</f>
        <v/>
      </c>
      <c r="Z39" s="256" t="str">
        <f>Gesellenprüfung!AG46</f>
        <v/>
      </c>
      <c r="AA39" s="256" t="str">
        <f>Gesellenprüfung!AZ46</f>
        <v/>
      </c>
      <c r="AB39" s="258">
        <f>Gesellenprüfung!AI46</f>
        <v>0</v>
      </c>
      <c r="AC39" s="275" t="str">
        <f>Gesellenprüfung!AJ46</f>
        <v/>
      </c>
      <c r="AD39" s="254" t="str">
        <f>Gesellenprüfung!AK46</f>
        <v/>
      </c>
      <c r="AE39" s="275" t="str">
        <f>Gesellenprüfung!BA46</f>
        <v/>
      </c>
      <c r="AF39" s="289" t="str">
        <f>IF((Gesellenprüfung!AL46)="D","nicht bestanden","bestanden")</f>
        <v>bestanden</v>
      </c>
      <c r="AG39" s="100">
        <f>Gesellenprüfung!AM46</f>
        <v>0</v>
      </c>
      <c r="AH39" s="42">
        <f>Gesellenprüfung!AN46</f>
        <v>0</v>
      </c>
      <c r="AI39" s="42">
        <f>Gesellenprüfung!AO46</f>
        <v>0</v>
      </c>
      <c r="AJ39" s="42">
        <f>Gesellenprüfung!AP46</f>
        <v>0</v>
      </c>
      <c r="AK39" s="275" t="str">
        <f>Gesellenprüfung!AQ46</f>
        <v/>
      </c>
      <c r="AL39" s="254" t="str">
        <f>Gesellenprüfung!AR46</f>
        <v/>
      </c>
      <c r="AM39" s="275" t="str">
        <f>Gesellenprüfung!BB46</f>
        <v/>
      </c>
      <c r="AN39" s="291" t="str">
        <f>IF((Gesellenprüfung!AS46)="D","nicht bestanden","bestanden")</f>
        <v>bestanden</v>
      </c>
      <c r="AO39" s="260" t="str">
        <f>IF(Gesellenprüfung!AU46="","nein",Gesellenprüfung!AU46)</f>
        <v>nein</v>
      </c>
      <c r="AP39" s="255" t="str">
        <f>IF(Gesellenprüfung!AV46="","",Gesellenprüfung!AV46)</f>
        <v/>
      </c>
      <c r="AQ39" s="43" t="str">
        <f>IF(Gesellenprüfung!AW46="","",Gesellenprüfung!AW46)</f>
        <v/>
      </c>
    </row>
    <row r="40" spans="1:43">
      <c r="A40" s="118">
        <f>Gesellenprüfung!A47</f>
        <v>0</v>
      </c>
      <c r="B40" s="277">
        <f>Gesellenprüfung!B47</f>
        <v>0</v>
      </c>
      <c r="C40" s="277">
        <f>Gesellenprüfung!C47</f>
        <v>0</v>
      </c>
      <c r="D40" s="277">
        <f>Gesellenprüfung!D47</f>
        <v>0</v>
      </c>
      <c r="E40" s="277">
        <f>Gesellenprüfung!E47</f>
        <v>0</v>
      </c>
      <c r="F40" s="278">
        <f>Gesellenprüfung!F47</f>
        <v>0</v>
      </c>
      <c r="G40" s="277">
        <f>Gesellenprüfung!G47</f>
        <v>0</v>
      </c>
      <c r="H40" s="279" t="str">
        <f>IF(Gesellenprüfung!H47="","",Gesellenprüfung!H47)</f>
        <v/>
      </c>
      <c r="I40" s="280">
        <f>Gesellenprüfung!I47</f>
        <v>0</v>
      </c>
      <c r="J40" s="100" t="str">
        <f>Gesellenprüfung!M47</f>
        <v/>
      </c>
      <c r="K40" s="253" t="str">
        <f>Gesellenprüfung!O47</f>
        <v/>
      </c>
      <c r="L40" s="256" t="str">
        <f>Gesellenprüfung!N47</f>
        <v/>
      </c>
      <c r="M40" s="100" t="str">
        <f>Gesellenprüfung!R47</f>
        <v/>
      </c>
      <c r="N40" s="253" t="str">
        <f>Gesellenprüfung!T47</f>
        <v/>
      </c>
      <c r="O40" s="256" t="str">
        <f>Gesellenprüfung!S47</f>
        <v/>
      </c>
      <c r="P40" s="274" t="str">
        <f>Gesellenprüfung!U47</f>
        <v/>
      </c>
      <c r="Q40" s="257" t="str">
        <f>Gesellenprüfung!W47</f>
        <v/>
      </c>
      <c r="R40" s="256" t="str">
        <f>Gesellenprüfung!V47</f>
        <v/>
      </c>
      <c r="S40" s="256" t="str">
        <f>Gesellenprüfung!AX47</f>
        <v/>
      </c>
      <c r="T40" s="100" t="str">
        <f>Gesellenprüfung!Z47</f>
        <v/>
      </c>
      <c r="U40" s="253" t="str">
        <f>Gesellenprüfung!AB47</f>
        <v/>
      </c>
      <c r="V40" s="256" t="str">
        <f>Gesellenprüfung!AA47</f>
        <v/>
      </c>
      <c r="W40" s="256" t="str">
        <f>Gesellenprüfung!AY47</f>
        <v/>
      </c>
      <c r="X40" s="100" t="str">
        <f>Gesellenprüfung!AF47</f>
        <v/>
      </c>
      <c r="Y40" s="253" t="str">
        <f>Gesellenprüfung!AH47</f>
        <v/>
      </c>
      <c r="Z40" s="256" t="str">
        <f>Gesellenprüfung!AG47</f>
        <v/>
      </c>
      <c r="AA40" s="256" t="str">
        <f>Gesellenprüfung!AZ47</f>
        <v/>
      </c>
      <c r="AB40" s="258">
        <f>Gesellenprüfung!AI47</f>
        <v>0</v>
      </c>
      <c r="AC40" s="275" t="str">
        <f>Gesellenprüfung!AJ47</f>
        <v/>
      </c>
      <c r="AD40" s="254" t="str">
        <f>Gesellenprüfung!AK47</f>
        <v/>
      </c>
      <c r="AE40" s="275" t="str">
        <f>Gesellenprüfung!BA47</f>
        <v/>
      </c>
      <c r="AF40" s="289" t="str">
        <f>IF((Gesellenprüfung!AL47)="D","nicht bestanden","bestanden")</f>
        <v>bestanden</v>
      </c>
      <c r="AG40" s="100">
        <f>Gesellenprüfung!AM47</f>
        <v>0</v>
      </c>
      <c r="AH40" s="42">
        <f>Gesellenprüfung!AN47</f>
        <v>0</v>
      </c>
      <c r="AI40" s="42">
        <f>Gesellenprüfung!AO47</f>
        <v>0</v>
      </c>
      <c r="AJ40" s="42">
        <f>Gesellenprüfung!AP47</f>
        <v>0</v>
      </c>
      <c r="AK40" s="275" t="str">
        <f>Gesellenprüfung!AQ47</f>
        <v/>
      </c>
      <c r="AL40" s="254" t="str">
        <f>Gesellenprüfung!AR47</f>
        <v/>
      </c>
      <c r="AM40" s="275" t="str">
        <f>Gesellenprüfung!BB47</f>
        <v/>
      </c>
      <c r="AN40" s="291" t="str">
        <f>IF((Gesellenprüfung!AS47)="D","nicht bestanden","bestanden")</f>
        <v>bestanden</v>
      </c>
      <c r="AO40" s="260" t="str">
        <f>IF(Gesellenprüfung!AU47="","nein",Gesellenprüfung!AU47)</f>
        <v>nein</v>
      </c>
      <c r="AP40" s="255" t="str">
        <f>IF(Gesellenprüfung!AV47="","",Gesellenprüfung!AV47)</f>
        <v/>
      </c>
      <c r="AQ40" s="43" t="str">
        <f>IF(Gesellenprüfung!AW47="","",Gesellenprüfung!AW47)</f>
        <v/>
      </c>
    </row>
    <row r="41" spans="1:43">
      <c r="A41" s="118">
        <f>Gesellenprüfung!A48</f>
        <v>0</v>
      </c>
      <c r="B41" s="277">
        <f>Gesellenprüfung!B48</f>
        <v>0</v>
      </c>
      <c r="C41" s="277">
        <f>Gesellenprüfung!C48</f>
        <v>0</v>
      </c>
      <c r="D41" s="277">
        <f>Gesellenprüfung!D48</f>
        <v>0</v>
      </c>
      <c r="E41" s="277">
        <f>Gesellenprüfung!E48</f>
        <v>0</v>
      </c>
      <c r="F41" s="278">
        <f>Gesellenprüfung!F48</f>
        <v>0</v>
      </c>
      <c r="G41" s="277">
        <f>Gesellenprüfung!G48</f>
        <v>0</v>
      </c>
      <c r="H41" s="279" t="str">
        <f>IF(Gesellenprüfung!H48="","",Gesellenprüfung!H48)</f>
        <v/>
      </c>
      <c r="I41" s="280">
        <f>Gesellenprüfung!I48</f>
        <v>0</v>
      </c>
      <c r="J41" s="100" t="str">
        <f>Gesellenprüfung!M48</f>
        <v/>
      </c>
      <c r="K41" s="253" t="str">
        <f>Gesellenprüfung!O48</f>
        <v/>
      </c>
      <c r="L41" s="256" t="str">
        <f>Gesellenprüfung!N48</f>
        <v/>
      </c>
      <c r="M41" s="100" t="str">
        <f>Gesellenprüfung!R48</f>
        <v/>
      </c>
      <c r="N41" s="253" t="str">
        <f>Gesellenprüfung!T48</f>
        <v/>
      </c>
      <c r="O41" s="256" t="str">
        <f>Gesellenprüfung!S48</f>
        <v/>
      </c>
      <c r="P41" s="274" t="str">
        <f>Gesellenprüfung!U48</f>
        <v/>
      </c>
      <c r="Q41" s="257" t="str">
        <f>Gesellenprüfung!W48</f>
        <v/>
      </c>
      <c r="R41" s="256" t="str">
        <f>Gesellenprüfung!V48</f>
        <v/>
      </c>
      <c r="S41" s="256" t="str">
        <f>Gesellenprüfung!AX48</f>
        <v/>
      </c>
      <c r="T41" s="100" t="str">
        <f>Gesellenprüfung!Z48</f>
        <v/>
      </c>
      <c r="U41" s="253" t="str">
        <f>Gesellenprüfung!AB48</f>
        <v/>
      </c>
      <c r="V41" s="256" t="str">
        <f>Gesellenprüfung!AA48</f>
        <v/>
      </c>
      <c r="W41" s="256" t="str">
        <f>Gesellenprüfung!AY48</f>
        <v/>
      </c>
      <c r="X41" s="100" t="str">
        <f>Gesellenprüfung!AF48</f>
        <v/>
      </c>
      <c r="Y41" s="253" t="str">
        <f>Gesellenprüfung!AH48</f>
        <v/>
      </c>
      <c r="Z41" s="256" t="str">
        <f>Gesellenprüfung!AG48</f>
        <v/>
      </c>
      <c r="AA41" s="256" t="str">
        <f>Gesellenprüfung!AZ48</f>
        <v/>
      </c>
      <c r="AB41" s="258">
        <f>Gesellenprüfung!AI48</f>
        <v>0</v>
      </c>
      <c r="AC41" s="275" t="str">
        <f>Gesellenprüfung!AJ48</f>
        <v/>
      </c>
      <c r="AD41" s="254" t="str">
        <f>Gesellenprüfung!AK48</f>
        <v/>
      </c>
      <c r="AE41" s="275" t="str">
        <f>Gesellenprüfung!BA48</f>
        <v/>
      </c>
      <c r="AF41" s="289" t="str">
        <f>IF((Gesellenprüfung!AL48)="D","nicht bestanden","bestanden")</f>
        <v>bestanden</v>
      </c>
      <c r="AG41" s="100">
        <f>Gesellenprüfung!AM48</f>
        <v>0</v>
      </c>
      <c r="AH41" s="42">
        <f>Gesellenprüfung!AN48</f>
        <v>0</v>
      </c>
      <c r="AI41" s="42">
        <f>Gesellenprüfung!AO48</f>
        <v>0</v>
      </c>
      <c r="AJ41" s="42">
        <f>Gesellenprüfung!AP48</f>
        <v>0</v>
      </c>
      <c r="AK41" s="275" t="str">
        <f>Gesellenprüfung!AQ48</f>
        <v/>
      </c>
      <c r="AL41" s="254" t="str">
        <f>Gesellenprüfung!AR48</f>
        <v/>
      </c>
      <c r="AM41" s="275" t="str">
        <f>Gesellenprüfung!BB48</f>
        <v/>
      </c>
      <c r="AN41" s="291" t="str">
        <f>IF((Gesellenprüfung!AS48)="D","nicht bestanden","bestanden")</f>
        <v>bestanden</v>
      </c>
      <c r="AO41" s="260" t="str">
        <f>IF(Gesellenprüfung!AU48="","nein",Gesellenprüfung!AU48)</f>
        <v>nein</v>
      </c>
      <c r="AP41" s="255" t="str">
        <f>IF(Gesellenprüfung!AV48="","",Gesellenprüfung!AV48)</f>
        <v/>
      </c>
      <c r="AQ41" s="43" t="str">
        <f>IF(Gesellenprüfung!AW48="","",Gesellenprüfung!AW48)</f>
        <v/>
      </c>
    </row>
    <row r="42" spans="1:43">
      <c r="A42" s="118">
        <f>Gesellenprüfung!A49</f>
        <v>0</v>
      </c>
      <c r="B42" s="277">
        <f>Gesellenprüfung!B49</f>
        <v>0</v>
      </c>
      <c r="C42" s="277">
        <f>Gesellenprüfung!C49</f>
        <v>0</v>
      </c>
      <c r="D42" s="277">
        <f>Gesellenprüfung!D49</f>
        <v>0</v>
      </c>
      <c r="E42" s="277">
        <f>Gesellenprüfung!E49</f>
        <v>0</v>
      </c>
      <c r="F42" s="278">
        <f>Gesellenprüfung!F49</f>
        <v>0</v>
      </c>
      <c r="G42" s="277">
        <f>Gesellenprüfung!G49</f>
        <v>0</v>
      </c>
      <c r="H42" s="279" t="str">
        <f>IF(Gesellenprüfung!H49="","",Gesellenprüfung!H49)</f>
        <v/>
      </c>
      <c r="I42" s="280">
        <f>Gesellenprüfung!I49</f>
        <v>0</v>
      </c>
      <c r="J42" s="100" t="str">
        <f>Gesellenprüfung!M49</f>
        <v/>
      </c>
      <c r="K42" s="253" t="str">
        <f>Gesellenprüfung!O49</f>
        <v/>
      </c>
      <c r="L42" s="256" t="str">
        <f>Gesellenprüfung!N49</f>
        <v/>
      </c>
      <c r="M42" s="100" t="str">
        <f>Gesellenprüfung!R49</f>
        <v/>
      </c>
      <c r="N42" s="253" t="str">
        <f>Gesellenprüfung!T49</f>
        <v/>
      </c>
      <c r="O42" s="256" t="str">
        <f>Gesellenprüfung!S49</f>
        <v/>
      </c>
      <c r="P42" s="274" t="str">
        <f>Gesellenprüfung!U49</f>
        <v/>
      </c>
      <c r="Q42" s="257" t="str">
        <f>Gesellenprüfung!W49</f>
        <v/>
      </c>
      <c r="R42" s="256" t="str">
        <f>Gesellenprüfung!V49</f>
        <v/>
      </c>
      <c r="S42" s="256" t="str">
        <f>Gesellenprüfung!AX49</f>
        <v/>
      </c>
      <c r="T42" s="100" t="str">
        <f>Gesellenprüfung!Z49</f>
        <v/>
      </c>
      <c r="U42" s="253" t="str">
        <f>Gesellenprüfung!AB49</f>
        <v/>
      </c>
      <c r="V42" s="256" t="str">
        <f>Gesellenprüfung!AA49</f>
        <v/>
      </c>
      <c r="W42" s="256" t="str">
        <f>Gesellenprüfung!AY49</f>
        <v/>
      </c>
      <c r="X42" s="100" t="str">
        <f>Gesellenprüfung!AF49</f>
        <v/>
      </c>
      <c r="Y42" s="253" t="str">
        <f>Gesellenprüfung!AH49</f>
        <v/>
      </c>
      <c r="Z42" s="256" t="str">
        <f>Gesellenprüfung!AG49</f>
        <v/>
      </c>
      <c r="AA42" s="256" t="str">
        <f>Gesellenprüfung!AZ49</f>
        <v/>
      </c>
      <c r="AB42" s="258">
        <f>Gesellenprüfung!AI49</f>
        <v>0</v>
      </c>
      <c r="AC42" s="275" t="str">
        <f>Gesellenprüfung!AJ49</f>
        <v/>
      </c>
      <c r="AD42" s="254" t="str">
        <f>Gesellenprüfung!AK49</f>
        <v/>
      </c>
      <c r="AE42" s="275" t="str">
        <f>Gesellenprüfung!BA49</f>
        <v/>
      </c>
      <c r="AF42" s="289" t="str">
        <f>IF((Gesellenprüfung!AL49)="D","nicht bestanden","bestanden")</f>
        <v>bestanden</v>
      </c>
      <c r="AG42" s="100">
        <f>Gesellenprüfung!AM49</f>
        <v>0</v>
      </c>
      <c r="AH42" s="42">
        <f>Gesellenprüfung!AN49</f>
        <v>0</v>
      </c>
      <c r="AI42" s="42">
        <f>Gesellenprüfung!AO49</f>
        <v>0</v>
      </c>
      <c r="AJ42" s="42">
        <f>Gesellenprüfung!AP49</f>
        <v>0</v>
      </c>
      <c r="AK42" s="275" t="str">
        <f>Gesellenprüfung!AQ49</f>
        <v/>
      </c>
      <c r="AL42" s="254" t="str">
        <f>Gesellenprüfung!AR49</f>
        <v/>
      </c>
      <c r="AM42" s="275" t="str">
        <f>Gesellenprüfung!BB49</f>
        <v/>
      </c>
      <c r="AN42" s="291" t="str">
        <f>IF((Gesellenprüfung!AS49)="D","nicht bestanden","bestanden")</f>
        <v>bestanden</v>
      </c>
      <c r="AO42" s="260" t="str">
        <f>IF(Gesellenprüfung!AU49="","nein",Gesellenprüfung!AU49)</f>
        <v>nein</v>
      </c>
      <c r="AP42" s="255" t="str">
        <f>IF(Gesellenprüfung!AV49="","",Gesellenprüfung!AV49)</f>
        <v/>
      </c>
      <c r="AQ42" s="43" t="str">
        <f>IF(Gesellenprüfung!AW49="","",Gesellenprüfung!AW49)</f>
        <v/>
      </c>
    </row>
    <row r="43" spans="1:43">
      <c r="A43" s="118">
        <f>Gesellenprüfung!A50</f>
        <v>0</v>
      </c>
      <c r="B43" s="277">
        <f>Gesellenprüfung!B50</f>
        <v>0</v>
      </c>
      <c r="C43" s="277">
        <f>Gesellenprüfung!C50</f>
        <v>0</v>
      </c>
      <c r="D43" s="277">
        <f>Gesellenprüfung!D50</f>
        <v>0</v>
      </c>
      <c r="E43" s="277">
        <f>Gesellenprüfung!E50</f>
        <v>0</v>
      </c>
      <c r="F43" s="278">
        <f>Gesellenprüfung!F50</f>
        <v>0</v>
      </c>
      <c r="G43" s="277">
        <f>Gesellenprüfung!G50</f>
        <v>0</v>
      </c>
      <c r="H43" s="279" t="str">
        <f>IF(Gesellenprüfung!H50="","",Gesellenprüfung!H50)</f>
        <v/>
      </c>
      <c r="I43" s="280">
        <f>Gesellenprüfung!I50</f>
        <v>0</v>
      </c>
      <c r="J43" s="100" t="str">
        <f>Gesellenprüfung!M50</f>
        <v/>
      </c>
      <c r="K43" s="253" t="str">
        <f>Gesellenprüfung!O50</f>
        <v/>
      </c>
      <c r="L43" s="256" t="str">
        <f>Gesellenprüfung!N50</f>
        <v/>
      </c>
      <c r="M43" s="100" t="str">
        <f>Gesellenprüfung!R50</f>
        <v/>
      </c>
      <c r="N43" s="253" t="str">
        <f>Gesellenprüfung!T50</f>
        <v/>
      </c>
      <c r="O43" s="256" t="str">
        <f>Gesellenprüfung!S50</f>
        <v/>
      </c>
      <c r="P43" s="274" t="str">
        <f>Gesellenprüfung!U50</f>
        <v/>
      </c>
      <c r="Q43" s="257" t="str">
        <f>Gesellenprüfung!W50</f>
        <v/>
      </c>
      <c r="R43" s="256" t="str">
        <f>Gesellenprüfung!V50</f>
        <v/>
      </c>
      <c r="S43" s="256" t="str">
        <f>Gesellenprüfung!AX50</f>
        <v/>
      </c>
      <c r="T43" s="100" t="str">
        <f>Gesellenprüfung!Z50</f>
        <v/>
      </c>
      <c r="U43" s="253" t="str">
        <f>Gesellenprüfung!AB50</f>
        <v/>
      </c>
      <c r="V43" s="256" t="str">
        <f>Gesellenprüfung!AA50</f>
        <v/>
      </c>
      <c r="W43" s="256" t="str">
        <f>Gesellenprüfung!AY50</f>
        <v/>
      </c>
      <c r="X43" s="100" t="str">
        <f>Gesellenprüfung!AF50</f>
        <v/>
      </c>
      <c r="Y43" s="253" t="str">
        <f>Gesellenprüfung!AH50</f>
        <v/>
      </c>
      <c r="Z43" s="256" t="str">
        <f>Gesellenprüfung!AG50</f>
        <v/>
      </c>
      <c r="AA43" s="256" t="str">
        <f>Gesellenprüfung!AZ50</f>
        <v/>
      </c>
      <c r="AB43" s="258">
        <f>Gesellenprüfung!AI50</f>
        <v>0</v>
      </c>
      <c r="AC43" s="275" t="str">
        <f>Gesellenprüfung!AJ50</f>
        <v/>
      </c>
      <c r="AD43" s="254" t="str">
        <f>Gesellenprüfung!AK50</f>
        <v/>
      </c>
      <c r="AE43" s="275" t="str">
        <f>Gesellenprüfung!BA50</f>
        <v/>
      </c>
      <c r="AF43" s="289" t="str">
        <f>IF((Gesellenprüfung!AL50)="D","nicht bestanden","bestanden")</f>
        <v>bestanden</v>
      </c>
      <c r="AG43" s="100">
        <f>Gesellenprüfung!AM50</f>
        <v>0</v>
      </c>
      <c r="AH43" s="42">
        <f>Gesellenprüfung!AN50</f>
        <v>0</v>
      </c>
      <c r="AI43" s="42">
        <f>Gesellenprüfung!AO50</f>
        <v>0</v>
      </c>
      <c r="AJ43" s="42">
        <f>Gesellenprüfung!AP50</f>
        <v>0</v>
      </c>
      <c r="AK43" s="275" t="str">
        <f>Gesellenprüfung!AQ50</f>
        <v/>
      </c>
      <c r="AL43" s="254" t="str">
        <f>Gesellenprüfung!AR50</f>
        <v/>
      </c>
      <c r="AM43" s="275" t="str">
        <f>Gesellenprüfung!BB50</f>
        <v/>
      </c>
      <c r="AN43" s="291" t="str">
        <f>IF((Gesellenprüfung!AS50)="D","nicht bestanden","bestanden")</f>
        <v>bestanden</v>
      </c>
      <c r="AO43" s="260" t="str">
        <f>IF(Gesellenprüfung!AU50="","nein",Gesellenprüfung!AU50)</f>
        <v>nein</v>
      </c>
      <c r="AP43" s="255" t="str">
        <f>IF(Gesellenprüfung!AV50="","",Gesellenprüfung!AV50)</f>
        <v/>
      </c>
      <c r="AQ43" s="43" t="str">
        <f>IF(Gesellenprüfung!AW50="","",Gesellenprüfung!AW50)</f>
        <v/>
      </c>
    </row>
    <row r="44" spans="1:43">
      <c r="A44" s="118">
        <f>Gesellenprüfung!A51</f>
        <v>0</v>
      </c>
      <c r="B44" s="277">
        <f>Gesellenprüfung!B51</f>
        <v>0</v>
      </c>
      <c r="C44" s="277">
        <f>Gesellenprüfung!C51</f>
        <v>0</v>
      </c>
      <c r="D44" s="277">
        <f>Gesellenprüfung!D51</f>
        <v>0</v>
      </c>
      <c r="E44" s="277">
        <f>Gesellenprüfung!E51</f>
        <v>0</v>
      </c>
      <c r="F44" s="278">
        <f>Gesellenprüfung!F51</f>
        <v>0</v>
      </c>
      <c r="G44" s="277">
        <f>Gesellenprüfung!G51</f>
        <v>0</v>
      </c>
      <c r="H44" s="279" t="str">
        <f>IF(Gesellenprüfung!H51="","",Gesellenprüfung!H51)</f>
        <v/>
      </c>
      <c r="I44" s="280">
        <f>Gesellenprüfung!I51</f>
        <v>0</v>
      </c>
      <c r="J44" s="100" t="str">
        <f>Gesellenprüfung!M51</f>
        <v/>
      </c>
      <c r="K44" s="253" t="str">
        <f>Gesellenprüfung!O51</f>
        <v/>
      </c>
      <c r="L44" s="256" t="str">
        <f>Gesellenprüfung!N51</f>
        <v/>
      </c>
      <c r="M44" s="100" t="str">
        <f>Gesellenprüfung!R51</f>
        <v/>
      </c>
      <c r="N44" s="253" t="str">
        <f>Gesellenprüfung!T51</f>
        <v/>
      </c>
      <c r="O44" s="256" t="str">
        <f>Gesellenprüfung!S51</f>
        <v/>
      </c>
      <c r="P44" s="274" t="str">
        <f>Gesellenprüfung!U51</f>
        <v/>
      </c>
      <c r="Q44" s="257" t="str">
        <f>Gesellenprüfung!W51</f>
        <v/>
      </c>
      <c r="R44" s="256" t="str">
        <f>Gesellenprüfung!V51</f>
        <v/>
      </c>
      <c r="S44" s="256" t="str">
        <f>Gesellenprüfung!AX51</f>
        <v/>
      </c>
      <c r="T44" s="100" t="str">
        <f>Gesellenprüfung!Z51</f>
        <v/>
      </c>
      <c r="U44" s="253" t="str">
        <f>Gesellenprüfung!AB51</f>
        <v/>
      </c>
      <c r="V44" s="256" t="str">
        <f>Gesellenprüfung!AA51</f>
        <v/>
      </c>
      <c r="W44" s="256" t="str">
        <f>Gesellenprüfung!AY51</f>
        <v/>
      </c>
      <c r="X44" s="100" t="str">
        <f>Gesellenprüfung!AF51</f>
        <v/>
      </c>
      <c r="Y44" s="253" t="str">
        <f>Gesellenprüfung!AH51</f>
        <v/>
      </c>
      <c r="Z44" s="256" t="str">
        <f>Gesellenprüfung!AG51</f>
        <v/>
      </c>
      <c r="AA44" s="256" t="str">
        <f>Gesellenprüfung!AZ51</f>
        <v/>
      </c>
      <c r="AB44" s="258">
        <f>Gesellenprüfung!AI51</f>
        <v>0</v>
      </c>
      <c r="AC44" s="275" t="str">
        <f>Gesellenprüfung!AJ51</f>
        <v/>
      </c>
      <c r="AD44" s="254" t="str">
        <f>Gesellenprüfung!AK51</f>
        <v/>
      </c>
      <c r="AE44" s="275" t="str">
        <f>Gesellenprüfung!BA51</f>
        <v/>
      </c>
      <c r="AF44" s="289" t="str">
        <f>IF((Gesellenprüfung!AL51)="D","nicht bestanden","bestanden")</f>
        <v>bestanden</v>
      </c>
      <c r="AG44" s="100">
        <f>Gesellenprüfung!AM51</f>
        <v>0</v>
      </c>
      <c r="AH44" s="42">
        <f>Gesellenprüfung!AN51</f>
        <v>0</v>
      </c>
      <c r="AI44" s="42">
        <f>Gesellenprüfung!AO51</f>
        <v>0</v>
      </c>
      <c r="AJ44" s="42">
        <f>Gesellenprüfung!AP51</f>
        <v>0</v>
      </c>
      <c r="AK44" s="275" t="str">
        <f>Gesellenprüfung!AQ51</f>
        <v/>
      </c>
      <c r="AL44" s="254" t="str">
        <f>Gesellenprüfung!AR51</f>
        <v/>
      </c>
      <c r="AM44" s="275" t="str">
        <f>Gesellenprüfung!BB51</f>
        <v/>
      </c>
      <c r="AN44" s="291" t="str">
        <f>IF((Gesellenprüfung!AS51)="D","nicht bestanden","bestanden")</f>
        <v>bestanden</v>
      </c>
      <c r="AO44" s="260" t="str">
        <f>IF(Gesellenprüfung!AU51="","nein",Gesellenprüfung!AU51)</f>
        <v>nein</v>
      </c>
      <c r="AP44" s="255" t="str">
        <f>IF(Gesellenprüfung!AV51="","",Gesellenprüfung!AV51)</f>
        <v/>
      </c>
      <c r="AQ44" s="43" t="str">
        <f>IF(Gesellenprüfung!AW51="","",Gesellenprüfung!AW51)</f>
        <v/>
      </c>
    </row>
    <row r="45" spans="1:43">
      <c r="A45" s="118">
        <f>Gesellenprüfung!A52</f>
        <v>0</v>
      </c>
      <c r="B45" s="277">
        <f>Gesellenprüfung!B52</f>
        <v>0</v>
      </c>
      <c r="C45" s="277">
        <f>Gesellenprüfung!C52</f>
        <v>0</v>
      </c>
      <c r="D45" s="277">
        <f>Gesellenprüfung!D52</f>
        <v>0</v>
      </c>
      <c r="E45" s="277">
        <f>Gesellenprüfung!E52</f>
        <v>0</v>
      </c>
      <c r="F45" s="278">
        <f>Gesellenprüfung!F52</f>
        <v>0</v>
      </c>
      <c r="G45" s="277">
        <f>Gesellenprüfung!G52</f>
        <v>0</v>
      </c>
      <c r="H45" s="279" t="str">
        <f>IF(Gesellenprüfung!H52="","",Gesellenprüfung!H52)</f>
        <v/>
      </c>
      <c r="I45" s="280">
        <f>Gesellenprüfung!I52</f>
        <v>0</v>
      </c>
      <c r="J45" s="100" t="str">
        <f>Gesellenprüfung!M52</f>
        <v/>
      </c>
      <c r="K45" s="253" t="str">
        <f>Gesellenprüfung!O52</f>
        <v/>
      </c>
      <c r="L45" s="256" t="str">
        <f>Gesellenprüfung!N52</f>
        <v/>
      </c>
      <c r="M45" s="100" t="str">
        <f>Gesellenprüfung!R52</f>
        <v/>
      </c>
      <c r="N45" s="253" t="str">
        <f>Gesellenprüfung!T52</f>
        <v/>
      </c>
      <c r="O45" s="256" t="str">
        <f>Gesellenprüfung!S52</f>
        <v/>
      </c>
      <c r="P45" s="274" t="str">
        <f>Gesellenprüfung!U52</f>
        <v/>
      </c>
      <c r="Q45" s="257" t="str">
        <f>Gesellenprüfung!W52</f>
        <v/>
      </c>
      <c r="R45" s="256" t="str">
        <f>Gesellenprüfung!V52</f>
        <v/>
      </c>
      <c r="S45" s="256" t="str">
        <f>Gesellenprüfung!AX52</f>
        <v/>
      </c>
      <c r="T45" s="100" t="str">
        <f>Gesellenprüfung!Z52</f>
        <v/>
      </c>
      <c r="U45" s="253" t="str">
        <f>Gesellenprüfung!AB52</f>
        <v/>
      </c>
      <c r="V45" s="256" t="str">
        <f>Gesellenprüfung!AA52</f>
        <v/>
      </c>
      <c r="W45" s="256" t="str">
        <f>Gesellenprüfung!AY52</f>
        <v/>
      </c>
      <c r="X45" s="100" t="str">
        <f>Gesellenprüfung!AF52</f>
        <v/>
      </c>
      <c r="Y45" s="253" t="str">
        <f>Gesellenprüfung!AH52</f>
        <v/>
      </c>
      <c r="Z45" s="256" t="str">
        <f>Gesellenprüfung!AG52</f>
        <v/>
      </c>
      <c r="AA45" s="256" t="str">
        <f>Gesellenprüfung!AZ52</f>
        <v/>
      </c>
      <c r="AB45" s="258">
        <f>Gesellenprüfung!AI52</f>
        <v>0</v>
      </c>
      <c r="AC45" s="275" t="str">
        <f>Gesellenprüfung!AJ52</f>
        <v/>
      </c>
      <c r="AD45" s="254" t="str">
        <f>Gesellenprüfung!AK52</f>
        <v/>
      </c>
      <c r="AE45" s="275" t="str">
        <f>Gesellenprüfung!BA52</f>
        <v/>
      </c>
      <c r="AF45" s="289" t="str">
        <f>IF((Gesellenprüfung!AL52)="D","nicht bestanden","bestanden")</f>
        <v>bestanden</v>
      </c>
      <c r="AG45" s="100">
        <f>Gesellenprüfung!AM52</f>
        <v>0</v>
      </c>
      <c r="AH45" s="42">
        <f>Gesellenprüfung!AN52</f>
        <v>0</v>
      </c>
      <c r="AI45" s="42">
        <f>Gesellenprüfung!AO52</f>
        <v>0</v>
      </c>
      <c r="AJ45" s="42">
        <f>Gesellenprüfung!AP52</f>
        <v>0</v>
      </c>
      <c r="AK45" s="275" t="str">
        <f>Gesellenprüfung!AQ52</f>
        <v/>
      </c>
      <c r="AL45" s="254" t="str">
        <f>Gesellenprüfung!AR52</f>
        <v/>
      </c>
      <c r="AM45" s="275" t="str">
        <f>Gesellenprüfung!BB52</f>
        <v/>
      </c>
      <c r="AN45" s="291" t="str">
        <f>IF((Gesellenprüfung!AS52)="D","nicht bestanden","bestanden")</f>
        <v>bestanden</v>
      </c>
      <c r="AO45" s="260" t="str">
        <f>IF(Gesellenprüfung!AU52="","nein",Gesellenprüfung!AU52)</f>
        <v>nein</v>
      </c>
      <c r="AP45" s="255" t="str">
        <f>IF(Gesellenprüfung!AV52="","",Gesellenprüfung!AV52)</f>
        <v/>
      </c>
      <c r="AQ45" s="43" t="str">
        <f>IF(Gesellenprüfung!AW52="","",Gesellenprüfung!AW52)</f>
        <v/>
      </c>
    </row>
    <row r="46" spans="1:43">
      <c r="A46" s="118">
        <f>Gesellenprüfung!A53</f>
        <v>0</v>
      </c>
      <c r="B46" s="277">
        <f>Gesellenprüfung!B53</f>
        <v>0</v>
      </c>
      <c r="C46" s="277">
        <f>Gesellenprüfung!C53</f>
        <v>0</v>
      </c>
      <c r="D46" s="277">
        <f>Gesellenprüfung!D53</f>
        <v>0</v>
      </c>
      <c r="E46" s="277">
        <f>Gesellenprüfung!E53</f>
        <v>0</v>
      </c>
      <c r="F46" s="278">
        <f>Gesellenprüfung!F53</f>
        <v>0</v>
      </c>
      <c r="G46" s="277">
        <f>Gesellenprüfung!G53</f>
        <v>0</v>
      </c>
      <c r="H46" s="279" t="str">
        <f>IF(Gesellenprüfung!H53="","",Gesellenprüfung!H53)</f>
        <v/>
      </c>
      <c r="I46" s="280">
        <f>Gesellenprüfung!I53</f>
        <v>0</v>
      </c>
      <c r="J46" s="100" t="str">
        <f>Gesellenprüfung!M53</f>
        <v/>
      </c>
      <c r="K46" s="253" t="str">
        <f>Gesellenprüfung!O53</f>
        <v/>
      </c>
      <c r="L46" s="256" t="str">
        <f>Gesellenprüfung!N53</f>
        <v/>
      </c>
      <c r="M46" s="100" t="str">
        <f>Gesellenprüfung!R53</f>
        <v/>
      </c>
      <c r="N46" s="253" t="str">
        <f>Gesellenprüfung!T53</f>
        <v/>
      </c>
      <c r="O46" s="256" t="str">
        <f>Gesellenprüfung!S53</f>
        <v/>
      </c>
      <c r="P46" s="274" t="str">
        <f>Gesellenprüfung!U53</f>
        <v/>
      </c>
      <c r="Q46" s="257" t="str">
        <f>Gesellenprüfung!W53</f>
        <v/>
      </c>
      <c r="R46" s="256" t="str">
        <f>Gesellenprüfung!V53</f>
        <v/>
      </c>
      <c r="S46" s="256" t="str">
        <f>Gesellenprüfung!AX53</f>
        <v/>
      </c>
      <c r="T46" s="100" t="str">
        <f>Gesellenprüfung!Z53</f>
        <v/>
      </c>
      <c r="U46" s="253" t="str">
        <f>Gesellenprüfung!AB53</f>
        <v/>
      </c>
      <c r="V46" s="256" t="str">
        <f>Gesellenprüfung!AA53</f>
        <v/>
      </c>
      <c r="W46" s="256" t="str">
        <f>Gesellenprüfung!AY53</f>
        <v/>
      </c>
      <c r="X46" s="100" t="str">
        <f>Gesellenprüfung!AF53</f>
        <v/>
      </c>
      <c r="Y46" s="253" t="str">
        <f>Gesellenprüfung!AH53</f>
        <v/>
      </c>
      <c r="Z46" s="256" t="str">
        <f>Gesellenprüfung!AG53</f>
        <v/>
      </c>
      <c r="AA46" s="256" t="str">
        <f>Gesellenprüfung!AZ53</f>
        <v/>
      </c>
      <c r="AB46" s="258">
        <f>Gesellenprüfung!AI53</f>
        <v>0</v>
      </c>
      <c r="AC46" s="275" t="str">
        <f>Gesellenprüfung!AJ53</f>
        <v/>
      </c>
      <c r="AD46" s="254" t="str">
        <f>Gesellenprüfung!AK53</f>
        <v/>
      </c>
      <c r="AE46" s="275" t="str">
        <f>Gesellenprüfung!BA53</f>
        <v/>
      </c>
      <c r="AF46" s="289" t="str">
        <f>IF((Gesellenprüfung!AL53)="D","nicht bestanden","bestanden")</f>
        <v>bestanden</v>
      </c>
      <c r="AG46" s="100">
        <f>Gesellenprüfung!AM53</f>
        <v>0</v>
      </c>
      <c r="AH46" s="42">
        <f>Gesellenprüfung!AN53</f>
        <v>0</v>
      </c>
      <c r="AI46" s="42">
        <f>Gesellenprüfung!AO53</f>
        <v>0</v>
      </c>
      <c r="AJ46" s="42">
        <f>Gesellenprüfung!AP53</f>
        <v>0</v>
      </c>
      <c r="AK46" s="275" t="str">
        <f>Gesellenprüfung!AQ53</f>
        <v/>
      </c>
      <c r="AL46" s="254" t="str">
        <f>Gesellenprüfung!AR53</f>
        <v/>
      </c>
      <c r="AM46" s="275" t="str">
        <f>Gesellenprüfung!BB53</f>
        <v/>
      </c>
      <c r="AN46" s="291" t="str">
        <f>IF((Gesellenprüfung!AS53)="D","nicht bestanden","bestanden")</f>
        <v>bestanden</v>
      </c>
      <c r="AO46" s="260" t="str">
        <f>IF(Gesellenprüfung!AU53="","nein",Gesellenprüfung!AU53)</f>
        <v>nein</v>
      </c>
      <c r="AP46" s="255" t="str">
        <f>IF(Gesellenprüfung!AV53="","",Gesellenprüfung!AV53)</f>
        <v/>
      </c>
      <c r="AQ46" s="43" t="str">
        <f>IF(Gesellenprüfung!AW53="","",Gesellenprüfung!AW53)</f>
        <v/>
      </c>
    </row>
    <row r="47" spans="1:43">
      <c r="A47" s="118">
        <f>Gesellenprüfung!A54</f>
        <v>0</v>
      </c>
      <c r="B47" s="277">
        <f>Gesellenprüfung!B54</f>
        <v>0</v>
      </c>
      <c r="C47" s="277">
        <f>Gesellenprüfung!C54</f>
        <v>0</v>
      </c>
      <c r="D47" s="277">
        <f>Gesellenprüfung!D54</f>
        <v>0</v>
      </c>
      <c r="E47" s="277">
        <f>Gesellenprüfung!E54</f>
        <v>0</v>
      </c>
      <c r="F47" s="278">
        <f>Gesellenprüfung!F54</f>
        <v>0</v>
      </c>
      <c r="G47" s="277">
        <f>Gesellenprüfung!G54</f>
        <v>0</v>
      </c>
      <c r="H47" s="279" t="str">
        <f>IF(Gesellenprüfung!H54="","",Gesellenprüfung!H54)</f>
        <v/>
      </c>
      <c r="I47" s="280">
        <f>Gesellenprüfung!I54</f>
        <v>0</v>
      </c>
      <c r="J47" s="100" t="str">
        <f>Gesellenprüfung!M54</f>
        <v/>
      </c>
      <c r="K47" s="253" t="str">
        <f>Gesellenprüfung!O54</f>
        <v/>
      </c>
      <c r="L47" s="256" t="str">
        <f>Gesellenprüfung!N54</f>
        <v/>
      </c>
      <c r="M47" s="100" t="str">
        <f>Gesellenprüfung!R54</f>
        <v/>
      </c>
      <c r="N47" s="253" t="str">
        <f>Gesellenprüfung!T54</f>
        <v/>
      </c>
      <c r="O47" s="256" t="str">
        <f>Gesellenprüfung!S54</f>
        <v/>
      </c>
      <c r="P47" s="274" t="str">
        <f>Gesellenprüfung!U54</f>
        <v/>
      </c>
      <c r="Q47" s="257" t="str">
        <f>Gesellenprüfung!W54</f>
        <v/>
      </c>
      <c r="R47" s="256" t="str">
        <f>Gesellenprüfung!V54</f>
        <v/>
      </c>
      <c r="S47" s="256" t="str">
        <f>Gesellenprüfung!AX54</f>
        <v/>
      </c>
      <c r="T47" s="100" t="str">
        <f>Gesellenprüfung!Z54</f>
        <v/>
      </c>
      <c r="U47" s="253" t="str">
        <f>Gesellenprüfung!AB54</f>
        <v/>
      </c>
      <c r="V47" s="256" t="str">
        <f>Gesellenprüfung!AA54</f>
        <v/>
      </c>
      <c r="W47" s="256" t="str">
        <f>Gesellenprüfung!AY54</f>
        <v/>
      </c>
      <c r="X47" s="100" t="str">
        <f>Gesellenprüfung!AF54</f>
        <v/>
      </c>
      <c r="Y47" s="253" t="str">
        <f>Gesellenprüfung!AH54</f>
        <v/>
      </c>
      <c r="Z47" s="256" t="str">
        <f>Gesellenprüfung!AG54</f>
        <v/>
      </c>
      <c r="AA47" s="256" t="str">
        <f>Gesellenprüfung!AZ54</f>
        <v/>
      </c>
      <c r="AB47" s="258">
        <f>Gesellenprüfung!AI54</f>
        <v>0</v>
      </c>
      <c r="AC47" s="275" t="str">
        <f>Gesellenprüfung!AJ54</f>
        <v/>
      </c>
      <c r="AD47" s="254" t="str">
        <f>Gesellenprüfung!AK54</f>
        <v/>
      </c>
      <c r="AE47" s="275" t="str">
        <f>Gesellenprüfung!BA54</f>
        <v/>
      </c>
      <c r="AF47" s="289" t="str">
        <f>IF((Gesellenprüfung!AL54)="D","nicht bestanden","bestanden")</f>
        <v>bestanden</v>
      </c>
      <c r="AG47" s="100">
        <f>Gesellenprüfung!AM54</f>
        <v>0</v>
      </c>
      <c r="AH47" s="42">
        <f>Gesellenprüfung!AN54</f>
        <v>0</v>
      </c>
      <c r="AI47" s="42">
        <f>Gesellenprüfung!AO54</f>
        <v>0</v>
      </c>
      <c r="AJ47" s="42">
        <f>Gesellenprüfung!AP54</f>
        <v>0</v>
      </c>
      <c r="AK47" s="275" t="str">
        <f>Gesellenprüfung!AQ54</f>
        <v/>
      </c>
      <c r="AL47" s="254" t="str">
        <f>Gesellenprüfung!AR54</f>
        <v/>
      </c>
      <c r="AM47" s="275" t="str">
        <f>Gesellenprüfung!BB54</f>
        <v/>
      </c>
      <c r="AN47" s="291" t="str">
        <f>IF((Gesellenprüfung!AS54)="D","nicht bestanden","bestanden")</f>
        <v>bestanden</v>
      </c>
      <c r="AO47" s="260" t="str">
        <f>IF(Gesellenprüfung!AU54="","nein",Gesellenprüfung!AU54)</f>
        <v>nein</v>
      </c>
      <c r="AP47" s="255" t="str">
        <f>IF(Gesellenprüfung!AV54="","",Gesellenprüfung!AV54)</f>
        <v/>
      </c>
      <c r="AQ47" s="43" t="str">
        <f>IF(Gesellenprüfung!AW54="","",Gesellenprüfung!AW54)</f>
        <v/>
      </c>
    </row>
    <row r="48" spans="1:43">
      <c r="A48" s="118">
        <f>Gesellenprüfung!A55</f>
        <v>0</v>
      </c>
      <c r="B48" s="277">
        <f>Gesellenprüfung!B55</f>
        <v>0</v>
      </c>
      <c r="C48" s="277">
        <f>Gesellenprüfung!C55</f>
        <v>0</v>
      </c>
      <c r="D48" s="277">
        <f>Gesellenprüfung!D55</f>
        <v>0</v>
      </c>
      <c r="E48" s="277">
        <f>Gesellenprüfung!E55</f>
        <v>0</v>
      </c>
      <c r="F48" s="278">
        <f>Gesellenprüfung!F55</f>
        <v>0</v>
      </c>
      <c r="G48" s="277">
        <f>Gesellenprüfung!G55</f>
        <v>0</v>
      </c>
      <c r="H48" s="279" t="str">
        <f>IF(Gesellenprüfung!H55="","",Gesellenprüfung!H55)</f>
        <v/>
      </c>
      <c r="I48" s="280">
        <f>Gesellenprüfung!I55</f>
        <v>0</v>
      </c>
      <c r="J48" s="100" t="str">
        <f>Gesellenprüfung!M55</f>
        <v/>
      </c>
      <c r="K48" s="253" t="str">
        <f>Gesellenprüfung!O55</f>
        <v/>
      </c>
      <c r="L48" s="256" t="str">
        <f>Gesellenprüfung!N55</f>
        <v/>
      </c>
      <c r="M48" s="100" t="str">
        <f>Gesellenprüfung!R55</f>
        <v/>
      </c>
      <c r="N48" s="253" t="str">
        <f>Gesellenprüfung!T55</f>
        <v/>
      </c>
      <c r="O48" s="256" t="str">
        <f>Gesellenprüfung!S55</f>
        <v/>
      </c>
      <c r="P48" s="274" t="str">
        <f>Gesellenprüfung!U55</f>
        <v/>
      </c>
      <c r="Q48" s="257" t="str">
        <f>Gesellenprüfung!W55</f>
        <v/>
      </c>
      <c r="R48" s="256" t="str">
        <f>Gesellenprüfung!V55</f>
        <v/>
      </c>
      <c r="S48" s="256" t="str">
        <f>Gesellenprüfung!AX55</f>
        <v/>
      </c>
      <c r="T48" s="100" t="str">
        <f>Gesellenprüfung!Z55</f>
        <v/>
      </c>
      <c r="U48" s="253" t="str">
        <f>Gesellenprüfung!AB55</f>
        <v/>
      </c>
      <c r="V48" s="256" t="str">
        <f>Gesellenprüfung!AA55</f>
        <v/>
      </c>
      <c r="W48" s="256" t="str">
        <f>Gesellenprüfung!AY55</f>
        <v/>
      </c>
      <c r="X48" s="100" t="str">
        <f>Gesellenprüfung!AF55</f>
        <v/>
      </c>
      <c r="Y48" s="253" t="str">
        <f>Gesellenprüfung!AH55</f>
        <v/>
      </c>
      <c r="Z48" s="256" t="str">
        <f>Gesellenprüfung!AG55</f>
        <v/>
      </c>
      <c r="AA48" s="256" t="str">
        <f>Gesellenprüfung!AZ55</f>
        <v/>
      </c>
      <c r="AB48" s="258">
        <f>Gesellenprüfung!AI55</f>
        <v>0</v>
      </c>
      <c r="AC48" s="275" t="str">
        <f>Gesellenprüfung!AJ55</f>
        <v/>
      </c>
      <c r="AD48" s="254" t="str">
        <f>Gesellenprüfung!AK55</f>
        <v/>
      </c>
      <c r="AE48" s="275" t="str">
        <f>Gesellenprüfung!BA55</f>
        <v/>
      </c>
      <c r="AF48" s="289" t="str">
        <f>IF((Gesellenprüfung!AL55)="D","nicht bestanden","bestanden")</f>
        <v>bestanden</v>
      </c>
      <c r="AG48" s="100">
        <f>Gesellenprüfung!AM55</f>
        <v>0</v>
      </c>
      <c r="AH48" s="42">
        <f>Gesellenprüfung!AN55</f>
        <v>0</v>
      </c>
      <c r="AI48" s="42">
        <f>Gesellenprüfung!AO55</f>
        <v>0</v>
      </c>
      <c r="AJ48" s="42">
        <f>Gesellenprüfung!AP55</f>
        <v>0</v>
      </c>
      <c r="AK48" s="275" t="str">
        <f>Gesellenprüfung!AQ55</f>
        <v/>
      </c>
      <c r="AL48" s="254" t="str">
        <f>Gesellenprüfung!AR55</f>
        <v/>
      </c>
      <c r="AM48" s="275" t="str">
        <f>Gesellenprüfung!BB55</f>
        <v/>
      </c>
      <c r="AN48" s="291" t="str">
        <f>IF((Gesellenprüfung!AS55)="D","nicht bestanden","bestanden")</f>
        <v>bestanden</v>
      </c>
      <c r="AO48" s="260" t="str">
        <f>IF(Gesellenprüfung!AU55="","nein",Gesellenprüfung!AU55)</f>
        <v>nein</v>
      </c>
      <c r="AP48" s="255" t="str">
        <f>IF(Gesellenprüfung!AV55="","",Gesellenprüfung!AV55)</f>
        <v/>
      </c>
      <c r="AQ48" s="43" t="str">
        <f>IF(Gesellenprüfung!AW55="","",Gesellenprüfung!AW55)</f>
        <v/>
      </c>
    </row>
    <row r="49" spans="1:43">
      <c r="A49" s="118">
        <f>Gesellenprüfung!A56</f>
        <v>0</v>
      </c>
      <c r="B49" s="277">
        <f>Gesellenprüfung!B56</f>
        <v>0</v>
      </c>
      <c r="C49" s="277">
        <f>Gesellenprüfung!C56</f>
        <v>0</v>
      </c>
      <c r="D49" s="277">
        <f>Gesellenprüfung!D56</f>
        <v>0</v>
      </c>
      <c r="E49" s="277">
        <f>Gesellenprüfung!E56</f>
        <v>0</v>
      </c>
      <c r="F49" s="278">
        <f>Gesellenprüfung!F56</f>
        <v>0</v>
      </c>
      <c r="G49" s="277">
        <f>Gesellenprüfung!G56</f>
        <v>0</v>
      </c>
      <c r="H49" s="279" t="str">
        <f>IF(Gesellenprüfung!H56="","",Gesellenprüfung!H56)</f>
        <v/>
      </c>
      <c r="I49" s="280">
        <f>Gesellenprüfung!I56</f>
        <v>0</v>
      </c>
      <c r="J49" s="100" t="str">
        <f>Gesellenprüfung!M56</f>
        <v/>
      </c>
      <c r="K49" s="253" t="str">
        <f>Gesellenprüfung!O56</f>
        <v/>
      </c>
      <c r="L49" s="256" t="str">
        <f>Gesellenprüfung!N56</f>
        <v/>
      </c>
      <c r="M49" s="100" t="str">
        <f>Gesellenprüfung!R56</f>
        <v/>
      </c>
      <c r="N49" s="253" t="str">
        <f>Gesellenprüfung!T56</f>
        <v/>
      </c>
      <c r="O49" s="256" t="str">
        <f>Gesellenprüfung!S56</f>
        <v/>
      </c>
      <c r="P49" s="274" t="str">
        <f>Gesellenprüfung!U56</f>
        <v/>
      </c>
      <c r="Q49" s="257" t="str">
        <f>Gesellenprüfung!W56</f>
        <v/>
      </c>
      <c r="R49" s="256" t="str">
        <f>Gesellenprüfung!V56</f>
        <v/>
      </c>
      <c r="S49" s="256" t="str">
        <f>Gesellenprüfung!AX56</f>
        <v/>
      </c>
      <c r="T49" s="100" t="str">
        <f>Gesellenprüfung!Z56</f>
        <v/>
      </c>
      <c r="U49" s="253" t="str">
        <f>Gesellenprüfung!AB56</f>
        <v/>
      </c>
      <c r="V49" s="256" t="str">
        <f>Gesellenprüfung!AA56</f>
        <v/>
      </c>
      <c r="W49" s="256" t="str">
        <f>Gesellenprüfung!AY56</f>
        <v/>
      </c>
      <c r="X49" s="100" t="str">
        <f>Gesellenprüfung!AF56</f>
        <v/>
      </c>
      <c r="Y49" s="253" t="str">
        <f>Gesellenprüfung!AH56</f>
        <v/>
      </c>
      <c r="Z49" s="256" t="str">
        <f>Gesellenprüfung!AG56</f>
        <v/>
      </c>
      <c r="AA49" s="256" t="str">
        <f>Gesellenprüfung!AZ56</f>
        <v/>
      </c>
      <c r="AB49" s="258">
        <f>Gesellenprüfung!AI56</f>
        <v>0</v>
      </c>
      <c r="AC49" s="275" t="str">
        <f>Gesellenprüfung!AJ56</f>
        <v/>
      </c>
      <c r="AD49" s="254" t="str">
        <f>Gesellenprüfung!AK56</f>
        <v/>
      </c>
      <c r="AE49" s="275" t="str">
        <f>Gesellenprüfung!BA56</f>
        <v/>
      </c>
      <c r="AF49" s="289" t="str">
        <f>IF((Gesellenprüfung!AL56)="D","nicht bestanden","bestanden")</f>
        <v>bestanden</v>
      </c>
      <c r="AG49" s="100">
        <f>Gesellenprüfung!AM56</f>
        <v>0</v>
      </c>
      <c r="AH49" s="42">
        <f>Gesellenprüfung!AN56</f>
        <v>0</v>
      </c>
      <c r="AI49" s="42">
        <f>Gesellenprüfung!AO56</f>
        <v>0</v>
      </c>
      <c r="AJ49" s="42">
        <f>Gesellenprüfung!AP56</f>
        <v>0</v>
      </c>
      <c r="AK49" s="275" t="str">
        <f>Gesellenprüfung!AQ56</f>
        <v/>
      </c>
      <c r="AL49" s="254" t="str">
        <f>Gesellenprüfung!AR56</f>
        <v/>
      </c>
      <c r="AM49" s="275" t="str">
        <f>Gesellenprüfung!BB56</f>
        <v/>
      </c>
      <c r="AN49" s="291" t="str">
        <f>IF((Gesellenprüfung!AS56)="D","nicht bestanden","bestanden")</f>
        <v>bestanden</v>
      </c>
      <c r="AO49" s="260" t="str">
        <f>IF(Gesellenprüfung!AU56="","nein",Gesellenprüfung!AU56)</f>
        <v>nein</v>
      </c>
      <c r="AP49" s="255" t="str">
        <f>IF(Gesellenprüfung!AV56="","",Gesellenprüfung!AV56)</f>
        <v/>
      </c>
      <c r="AQ49" s="43" t="str">
        <f>IF(Gesellenprüfung!AW56="","",Gesellenprüfung!AW56)</f>
        <v/>
      </c>
    </row>
    <row r="50" spans="1:43">
      <c r="A50" s="118">
        <f>Gesellenprüfung!A57</f>
        <v>0</v>
      </c>
      <c r="B50" s="277">
        <f>Gesellenprüfung!B57</f>
        <v>0</v>
      </c>
      <c r="C50" s="277">
        <f>Gesellenprüfung!C57</f>
        <v>0</v>
      </c>
      <c r="D50" s="277">
        <f>Gesellenprüfung!D57</f>
        <v>0</v>
      </c>
      <c r="E50" s="277">
        <f>Gesellenprüfung!E57</f>
        <v>0</v>
      </c>
      <c r="F50" s="278">
        <f>Gesellenprüfung!F57</f>
        <v>0</v>
      </c>
      <c r="G50" s="277">
        <f>Gesellenprüfung!G57</f>
        <v>0</v>
      </c>
      <c r="H50" s="279" t="str">
        <f>IF(Gesellenprüfung!H57="","",Gesellenprüfung!H57)</f>
        <v/>
      </c>
      <c r="I50" s="280">
        <f>Gesellenprüfung!I57</f>
        <v>0</v>
      </c>
      <c r="J50" s="100" t="str">
        <f>Gesellenprüfung!M57</f>
        <v/>
      </c>
      <c r="K50" s="253" t="str">
        <f>Gesellenprüfung!O57</f>
        <v/>
      </c>
      <c r="L50" s="256" t="str">
        <f>Gesellenprüfung!N57</f>
        <v/>
      </c>
      <c r="M50" s="100" t="str">
        <f>Gesellenprüfung!R57</f>
        <v/>
      </c>
      <c r="N50" s="253" t="str">
        <f>Gesellenprüfung!T57</f>
        <v/>
      </c>
      <c r="O50" s="256" t="str">
        <f>Gesellenprüfung!S57</f>
        <v/>
      </c>
      <c r="P50" s="274" t="str">
        <f>Gesellenprüfung!U57</f>
        <v/>
      </c>
      <c r="Q50" s="257" t="str">
        <f>Gesellenprüfung!W57</f>
        <v/>
      </c>
      <c r="R50" s="256" t="str">
        <f>Gesellenprüfung!V57</f>
        <v/>
      </c>
      <c r="S50" s="256" t="str">
        <f>Gesellenprüfung!AX57</f>
        <v/>
      </c>
      <c r="T50" s="100" t="str">
        <f>Gesellenprüfung!Z57</f>
        <v/>
      </c>
      <c r="U50" s="253" t="str">
        <f>Gesellenprüfung!AB57</f>
        <v/>
      </c>
      <c r="V50" s="256" t="str">
        <f>Gesellenprüfung!AA57</f>
        <v/>
      </c>
      <c r="W50" s="256" t="str">
        <f>Gesellenprüfung!AY57</f>
        <v/>
      </c>
      <c r="X50" s="100" t="str">
        <f>Gesellenprüfung!AF57</f>
        <v/>
      </c>
      <c r="Y50" s="253" t="str">
        <f>Gesellenprüfung!AH57</f>
        <v/>
      </c>
      <c r="Z50" s="256" t="str">
        <f>Gesellenprüfung!AG57</f>
        <v/>
      </c>
      <c r="AA50" s="256" t="str">
        <f>Gesellenprüfung!AZ57</f>
        <v/>
      </c>
      <c r="AB50" s="258">
        <f>Gesellenprüfung!AI57</f>
        <v>0</v>
      </c>
      <c r="AC50" s="275" t="str">
        <f>Gesellenprüfung!AJ57</f>
        <v/>
      </c>
      <c r="AD50" s="254" t="str">
        <f>Gesellenprüfung!AK57</f>
        <v/>
      </c>
      <c r="AE50" s="275" t="str">
        <f>Gesellenprüfung!BA57</f>
        <v/>
      </c>
      <c r="AF50" s="289" t="str">
        <f>IF((Gesellenprüfung!AL57)="D","nicht bestanden","bestanden")</f>
        <v>bestanden</v>
      </c>
      <c r="AG50" s="100">
        <f>Gesellenprüfung!AM57</f>
        <v>0</v>
      </c>
      <c r="AH50" s="42">
        <f>Gesellenprüfung!AN57</f>
        <v>0</v>
      </c>
      <c r="AI50" s="42">
        <f>Gesellenprüfung!AO57</f>
        <v>0</v>
      </c>
      <c r="AJ50" s="42">
        <f>Gesellenprüfung!AP57</f>
        <v>0</v>
      </c>
      <c r="AK50" s="275" t="str">
        <f>Gesellenprüfung!AQ57</f>
        <v/>
      </c>
      <c r="AL50" s="254" t="str">
        <f>Gesellenprüfung!AR57</f>
        <v/>
      </c>
      <c r="AM50" s="275" t="str">
        <f>Gesellenprüfung!BB57</f>
        <v/>
      </c>
      <c r="AN50" s="291" t="str">
        <f>IF((Gesellenprüfung!AS57)="D","nicht bestanden","bestanden")</f>
        <v>bestanden</v>
      </c>
      <c r="AO50" s="260" t="str">
        <f>IF(Gesellenprüfung!AU57="","nein",Gesellenprüfung!AU57)</f>
        <v>nein</v>
      </c>
      <c r="AP50" s="255" t="str">
        <f>IF(Gesellenprüfung!AV57="","",Gesellenprüfung!AV57)</f>
        <v/>
      </c>
      <c r="AQ50" s="43" t="str">
        <f>IF(Gesellenprüfung!AW57="","",Gesellenprüfung!AW57)</f>
        <v/>
      </c>
    </row>
    <row r="51" spans="1:43">
      <c r="A51" s="118">
        <f>Gesellenprüfung!A58</f>
        <v>0</v>
      </c>
      <c r="B51" s="277">
        <f>Gesellenprüfung!B58</f>
        <v>0</v>
      </c>
      <c r="C51" s="277">
        <f>Gesellenprüfung!C58</f>
        <v>0</v>
      </c>
      <c r="D51" s="277">
        <f>Gesellenprüfung!D58</f>
        <v>0</v>
      </c>
      <c r="E51" s="277">
        <f>Gesellenprüfung!E58</f>
        <v>0</v>
      </c>
      <c r="F51" s="278">
        <f>Gesellenprüfung!F58</f>
        <v>0</v>
      </c>
      <c r="G51" s="277">
        <f>Gesellenprüfung!G58</f>
        <v>0</v>
      </c>
      <c r="H51" s="279" t="str">
        <f>IF(Gesellenprüfung!H58="","",Gesellenprüfung!H58)</f>
        <v/>
      </c>
      <c r="I51" s="280">
        <f>Gesellenprüfung!I58</f>
        <v>0</v>
      </c>
      <c r="J51" s="100" t="str">
        <f>Gesellenprüfung!M58</f>
        <v/>
      </c>
      <c r="K51" s="253" t="str">
        <f>Gesellenprüfung!O58</f>
        <v/>
      </c>
      <c r="L51" s="256" t="str">
        <f>Gesellenprüfung!N58</f>
        <v/>
      </c>
      <c r="M51" s="100" t="str">
        <f>Gesellenprüfung!R58</f>
        <v/>
      </c>
      <c r="N51" s="253" t="str">
        <f>Gesellenprüfung!T58</f>
        <v/>
      </c>
      <c r="O51" s="256" t="str">
        <f>Gesellenprüfung!S58</f>
        <v/>
      </c>
      <c r="P51" s="274" t="str">
        <f>Gesellenprüfung!U58</f>
        <v/>
      </c>
      <c r="Q51" s="257" t="str">
        <f>Gesellenprüfung!W58</f>
        <v/>
      </c>
      <c r="R51" s="256" t="str">
        <f>Gesellenprüfung!V58</f>
        <v/>
      </c>
      <c r="S51" s="256" t="str">
        <f>Gesellenprüfung!AX58</f>
        <v/>
      </c>
      <c r="T51" s="100" t="str">
        <f>Gesellenprüfung!Z58</f>
        <v/>
      </c>
      <c r="U51" s="253" t="str">
        <f>Gesellenprüfung!AB58</f>
        <v/>
      </c>
      <c r="V51" s="256" t="str">
        <f>Gesellenprüfung!AA58</f>
        <v/>
      </c>
      <c r="W51" s="256" t="str">
        <f>Gesellenprüfung!AY58</f>
        <v/>
      </c>
      <c r="X51" s="100" t="str">
        <f>Gesellenprüfung!AF58</f>
        <v/>
      </c>
      <c r="Y51" s="253" t="str">
        <f>Gesellenprüfung!AH58</f>
        <v/>
      </c>
      <c r="Z51" s="256" t="str">
        <f>Gesellenprüfung!AG58</f>
        <v/>
      </c>
      <c r="AA51" s="256" t="str">
        <f>Gesellenprüfung!AZ58</f>
        <v/>
      </c>
      <c r="AB51" s="258">
        <f>Gesellenprüfung!AI58</f>
        <v>0</v>
      </c>
      <c r="AC51" s="275" t="str">
        <f>Gesellenprüfung!AJ58</f>
        <v/>
      </c>
      <c r="AD51" s="254" t="str">
        <f>Gesellenprüfung!AK58</f>
        <v/>
      </c>
      <c r="AE51" s="275" t="str">
        <f>Gesellenprüfung!BA58</f>
        <v/>
      </c>
      <c r="AF51" s="289" t="str">
        <f>IF((Gesellenprüfung!AL58)="D","nicht bestanden","bestanden")</f>
        <v>bestanden</v>
      </c>
      <c r="AG51" s="100">
        <f>Gesellenprüfung!AM58</f>
        <v>0</v>
      </c>
      <c r="AH51" s="42">
        <f>Gesellenprüfung!AN58</f>
        <v>0</v>
      </c>
      <c r="AI51" s="42">
        <f>Gesellenprüfung!AO58</f>
        <v>0</v>
      </c>
      <c r="AJ51" s="42">
        <f>Gesellenprüfung!AP58</f>
        <v>0</v>
      </c>
      <c r="AK51" s="275" t="str">
        <f>Gesellenprüfung!AQ58</f>
        <v/>
      </c>
      <c r="AL51" s="254" t="str">
        <f>Gesellenprüfung!AR58</f>
        <v/>
      </c>
      <c r="AM51" s="275" t="str">
        <f>Gesellenprüfung!BB58</f>
        <v/>
      </c>
      <c r="AN51" s="291" t="str">
        <f>IF((Gesellenprüfung!AS58)="D","nicht bestanden","bestanden")</f>
        <v>bestanden</v>
      </c>
      <c r="AO51" s="260" t="str">
        <f>IF(Gesellenprüfung!AU58="","nein",Gesellenprüfung!AU58)</f>
        <v>nein</v>
      </c>
      <c r="AP51" s="255" t="str">
        <f>IF(Gesellenprüfung!AV58="","",Gesellenprüfung!AV58)</f>
        <v/>
      </c>
      <c r="AQ51" s="43" t="str">
        <f>IF(Gesellenprüfung!AW58="","",Gesellenprüfung!AW58)</f>
        <v/>
      </c>
    </row>
    <row r="52" spans="1:43">
      <c r="A52" s="118">
        <f>Gesellenprüfung!A59</f>
        <v>0</v>
      </c>
      <c r="B52" s="277">
        <f>Gesellenprüfung!B59</f>
        <v>0</v>
      </c>
      <c r="C52" s="277">
        <f>Gesellenprüfung!C59</f>
        <v>0</v>
      </c>
      <c r="D52" s="277">
        <f>Gesellenprüfung!D59</f>
        <v>0</v>
      </c>
      <c r="E52" s="277">
        <f>Gesellenprüfung!E59</f>
        <v>0</v>
      </c>
      <c r="F52" s="278">
        <f>Gesellenprüfung!F59</f>
        <v>0</v>
      </c>
      <c r="G52" s="277">
        <f>Gesellenprüfung!G59</f>
        <v>0</v>
      </c>
      <c r="H52" s="279" t="str">
        <f>IF(Gesellenprüfung!H59="","",Gesellenprüfung!H59)</f>
        <v/>
      </c>
      <c r="I52" s="280">
        <f>Gesellenprüfung!I59</f>
        <v>0</v>
      </c>
      <c r="J52" s="100" t="str">
        <f>Gesellenprüfung!M59</f>
        <v/>
      </c>
      <c r="K52" s="253" t="str">
        <f>Gesellenprüfung!O59</f>
        <v/>
      </c>
      <c r="L52" s="256" t="str">
        <f>Gesellenprüfung!N59</f>
        <v/>
      </c>
      <c r="M52" s="100" t="str">
        <f>Gesellenprüfung!R59</f>
        <v/>
      </c>
      <c r="N52" s="253" t="str">
        <f>Gesellenprüfung!T59</f>
        <v/>
      </c>
      <c r="O52" s="256" t="str">
        <f>Gesellenprüfung!S59</f>
        <v/>
      </c>
      <c r="P52" s="274" t="str">
        <f>Gesellenprüfung!U59</f>
        <v/>
      </c>
      <c r="Q52" s="257" t="str">
        <f>Gesellenprüfung!W59</f>
        <v/>
      </c>
      <c r="R52" s="256" t="str">
        <f>Gesellenprüfung!V59</f>
        <v/>
      </c>
      <c r="S52" s="256" t="str">
        <f>Gesellenprüfung!AX59</f>
        <v/>
      </c>
      <c r="T52" s="100" t="str">
        <f>Gesellenprüfung!Z59</f>
        <v/>
      </c>
      <c r="U52" s="253" t="str">
        <f>Gesellenprüfung!AB59</f>
        <v/>
      </c>
      <c r="V52" s="256" t="str">
        <f>Gesellenprüfung!AA59</f>
        <v/>
      </c>
      <c r="W52" s="256" t="str">
        <f>Gesellenprüfung!AY59</f>
        <v/>
      </c>
      <c r="X52" s="100" t="str">
        <f>Gesellenprüfung!AF59</f>
        <v/>
      </c>
      <c r="Y52" s="253" t="str">
        <f>Gesellenprüfung!AH59</f>
        <v/>
      </c>
      <c r="Z52" s="256" t="str">
        <f>Gesellenprüfung!AG59</f>
        <v/>
      </c>
      <c r="AA52" s="256" t="str">
        <f>Gesellenprüfung!AZ59</f>
        <v/>
      </c>
      <c r="AB52" s="258">
        <f>Gesellenprüfung!AI59</f>
        <v>0</v>
      </c>
      <c r="AC52" s="275" t="str">
        <f>Gesellenprüfung!AJ59</f>
        <v/>
      </c>
      <c r="AD52" s="254" t="str">
        <f>Gesellenprüfung!AK59</f>
        <v/>
      </c>
      <c r="AE52" s="275" t="str">
        <f>Gesellenprüfung!BA59</f>
        <v/>
      </c>
      <c r="AF52" s="289" t="str">
        <f>IF((Gesellenprüfung!AL59)="D","nicht bestanden","bestanden")</f>
        <v>bestanden</v>
      </c>
      <c r="AG52" s="100">
        <f>Gesellenprüfung!AM59</f>
        <v>0</v>
      </c>
      <c r="AH52" s="42">
        <f>Gesellenprüfung!AN59</f>
        <v>0</v>
      </c>
      <c r="AI52" s="42">
        <f>Gesellenprüfung!AO59</f>
        <v>0</v>
      </c>
      <c r="AJ52" s="42">
        <f>Gesellenprüfung!AP59</f>
        <v>0</v>
      </c>
      <c r="AK52" s="275" t="str">
        <f>Gesellenprüfung!AQ59</f>
        <v/>
      </c>
      <c r="AL52" s="254" t="str">
        <f>Gesellenprüfung!AR59</f>
        <v/>
      </c>
      <c r="AM52" s="275" t="str">
        <f>Gesellenprüfung!BB59</f>
        <v/>
      </c>
      <c r="AN52" s="291" t="str">
        <f>IF((Gesellenprüfung!AS59)="D","nicht bestanden","bestanden")</f>
        <v>bestanden</v>
      </c>
      <c r="AO52" s="260" t="str">
        <f>IF(Gesellenprüfung!AU59="","nein",Gesellenprüfung!AU59)</f>
        <v>nein</v>
      </c>
      <c r="AP52" s="255" t="str">
        <f>IF(Gesellenprüfung!AV59="","",Gesellenprüfung!AV59)</f>
        <v/>
      </c>
      <c r="AQ52" s="43" t="str">
        <f>IF(Gesellenprüfung!AW59="","",Gesellenprüfung!AW59)</f>
        <v/>
      </c>
    </row>
    <row r="53" spans="1:43">
      <c r="A53" s="118">
        <f>Gesellenprüfung!A60</f>
        <v>0</v>
      </c>
      <c r="B53" s="277">
        <f>Gesellenprüfung!B60</f>
        <v>0</v>
      </c>
      <c r="C53" s="277">
        <f>Gesellenprüfung!C60</f>
        <v>0</v>
      </c>
      <c r="D53" s="277">
        <f>Gesellenprüfung!D60</f>
        <v>0</v>
      </c>
      <c r="E53" s="277">
        <f>Gesellenprüfung!E60</f>
        <v>0</v>
      </c>
      <c r="F53" s="278">
        <f>Gesellenprüfung!F60</f>
        <v>0</v>
      </c>
      <c r="G53" s="277">
        <f>Gesellenprüfung!G60</f>
        <v>0</v>
      </c>
      <c r="H53" s="279" t="str">
        <f>IF(Gesellenprüfung!H60="","",Gesellenprüfung!H60)</f>
        <v/>
      </c>
      <c r="I53" s="280">
        <f>Gesellenprüfung!I60</f>
        <v>0</v>
      </c>
      <c r="J53" s="100" t="str">
        <f>Gesellenprüfung!M60</f>
        <v/>
      </c>
      <c r="K53" s="253" t="str">
        <f>Gesellenprüfung!O60</f>
        <v/>
      </c>
      <c r="L53" s="256" t="str">
        <f>Gesellenprüfung!N60</f>
        <v/>
      </c>
      <c r="M53" s="100" t="str">
        <f>Gesellenprüfung!R60</f>
        <v/>
      </c>
      <c r="N53" s="253" t="str">
        <f>Gesellenprüfung!T60</f>
        <v/>
      </c>
      <c r="O53" s="256" t="str">
        <f>Gesellenprüfung!S60</f>
        <v/>
      </c>
      <c r="P53" s="274" t="str">
        <f>Gesellenprüfung!U60</f>
        <v/>
      </c>
      <c r="Q53" s="257" t="str">
        <f>Gesellenprüfung!W60</f>
        <v/>
      </c>
      <c r="R53" s="256" t="str">
        <f>Gesellenprüfung!V60</f>
        <v/>
      </c>
      <c r="S53" s="256" t="str">
        <f>Gesellenprüfung!AX60</f>
        <v/>
      </c>
      <c r="T53" s="100" t="str">
        <f>Gesellenprüfung!Z60</f>
        <v/>
      </c>
      <c r="U53" s="253" t="str">
        <f>Gesellenprüfung!AB60</f>
        <v/>
      </c>
      <c r="V53" s="256" t="str">
        <f>Gesellenprüfung!AA60</f>
        <v/>
      </c>
      <c r="W53" s="256" t="str">
        <f>Gesellenprüfung!AY60</f>
        <v/>
      </c>
      <c r="X53" s="100" t="str">
        <f>Gesellenprüfung!AF60</f>
        <v/>
      </c>
      <c r="Y53" s="253" t="str">
        <f>Gesellenprüfung!AH60</f>
        <v/>
      </c>
      <c r="Z53" s="256" t="str">
        <f>Gesellenprüfung!AG60</f>
        <v/>
      </c>
      <c r="AA53" s="256" t="str">
        <f>Gesellenprüfung!AZ60</f>
        <v/>
      </c>
      <c r="AB53" s="258">
        <f>Gesellenprüfung!AI60</f>
        <v>0</v>
      </c>
      <c r="AC53" s="275" t="str">
        <f>Gesellenprüfung!AJ60</f>
        <v/>
      </c>
      <c r="AD53" s="254" t="str">
        <f>Gesellenprüfung!AK60</f>
        <v/>
      </c>
      <c r="AE53" s="275" t="str">
        <f>Gesellenprüfung!BA60</f>
        <v/>
      </c>
      <c r="AF53" s="289" t="str">
        <f>IF((Gesellenprüfung!AL60)="D","nicht bestanden","bestanden")</f>
        <v>bestanden</v>
      </c>
      <c r="AG53" s="100">
        <f>Gesellenprüfung!AM60</f>
        <v>0</v>
      </c>
      <c r="AH53" s="42">
        <f>Gesellenprüfung!AN60</f>
        <v>0</v>
      </c>
      <c r="AI53" s="42">
        <f>Gesellenprüfung!AO60</f>
        <v>0</v>
      </c>
      <c r="AJ53" s="42">
        <f>Gesellenprüfung!AP60</f>
        <v>0</v>
      </c>
      <c r="AK53" s="275" t="str">
        <f>Gesellenprüfung!AQ60</f>
        <v/>
      </c>
      <c r="AL53" s="254" t="str">
        <f>Gesellenprüfung!AR60</f>
        <v/>
      </c>
      <c r="AM53" s="275" t="str">
        <f>Gesellenprüfung!BB60</f>
        <v/>
      </c>
      <c r="AN53" s="291" t="str">
        <f>IF((Gesellenprüfung!AS60)="D","nicht bestanden","bestanden")</f>
        <v>bestanden</v>
      </c>
      <c r="AO53" s="260" t="str">
        <f>IF(Gesellenprüfung!AU60="","nein",Gesellenprüfung!AU60)</f>
        <v>nein</v>
      </c>
      <c r="AP53" s="255" t="str">
        <f>IF(Gesellenprüfung!AV60="","",Gesellenprüfung!AV60)</f>
        <v/>
      </c>
      <c r="AQ53" s="43" t="str">
        <f>IF(Gesellenprüfung!AW60="","",Gesellenprüfung!AW60)</f>
        <v/>
      </c>
    </row>
    <row r="54" spans="1:43">
      <c r="A54" s="118">
        <f>Gesellenprüfung!A61</f>
        <v>0</v>
      </c>
      <c r="B54" s="277">
        <f>Gesellenprüfung!B61</f>
        <v>0</v>
      </c>
      <c r="C54" s="277">
        <f>Gesellenprüfung!C61</f>
        <v>0</v>
      </c>
      <c r="D54" s="277">
        <f>Gesellenprüfung!D61</f>
        <v>0</v>
      </c>
      <c r="E54" s="277">
        <f>Gesellenprüfung!E61</f>
        <v>0</v>
      </c>
      <c r="F54" s="278">
        <f>Gesellenprüfung!F61</f>
        <v>0</v>
      </c>
      <c r="G54" s="277">
        <f>Gesellenprüfung!G61</f>
        <v>0</v>
      </c>
      <c r="H54" s="279" t="str">
        <f>IF(Gesellenprüfung!H61="","",Gesellenprüfung!H61)</f>
        <v/>
      </c>
      <c r="I54" s="280">
        <f>Gesellenprüfung!I61</f>
        <v>0</v>
      </c>
      <c r="J54" s="100" t="str">
        <f>Gesellenprüfung!M61</f>
        <v/>
      </c>
      <c r="K54" s="253" t="str">
        <f>Gesellenprüfung!O61</f>
        <v/>
      </c>
      <c r="L54" s="256" t="str">
        <f>Gesellenprüfung!N61</f>
        <v/>
      </c>
      <c r="M54" s="100" t="str">
        <f>Gesellenprüfung!R61</f>
        <v/>
      </c>
      <c r="N54" s="253" t="str">
        <f>Gesellenprüfung!T61</f>
        <v/>
      </c>
      <c r="O54" s="256" t="str">
        <f>Gesellenprüfung!S61</f>
        <v/>
      </c>
      <c r="P54" s="274" t="str">
        <f>Gesellenprüfung!U61</f>
        <v/>
      </c>
      <c r="Q54" s="257" t="str">
        <f>Gesellenprüfung!W61</f>
        <v/>
      </c>
      <c r="R54" s="256" t="str">
        <f>Gesellenprüfung!V61</f>
        <v/>
      </c>
      <c r="S54" s="256" t="str">
        <f>Gesellenprüfung!AX61</f>
        <v/>
      </c>
      <c r="T54" s="100" t="str">
        <f>Gesellenprüfung!Z61</f>
        <v/>
      </c>
      <c r="U54" s="253" t="str">
        <f>Gesellenprüfung!AB61</f>
        <v/>
      </c>
      <c r="V54" s="256" t="str">
        <f>Gesellenprüfung!AA61</f>
        <v/>
      </c>
      <c r="W54" s="256" t="str">
        <f>Gesellenprüfung!AY61</f>
        <v/>
      </c>
      <c r="X54" s="100" t="str">
        <f>Gesellenprüfung!AF61</f>
        <v/>
      </c>
      <c r="Y54" s="253" t="str">
        <f>Gesellenprüfung!AH61</f>
        <v/>
      </c>
      <c r="Z54" s="256" t="str">
        <f>Gesellenprüfung!AG61</f>
        <v/>
      </c>
      <c r="AA54" s="256" t="str">
        <f>Gesellenprüfung!AZ61</f>
        <v/>
      </c>
      <c r="AB54" s="258">
        <f>Gesellenprüfung!AI61</f>
        <v>0</v>
      </c>
      <c r="AC54" s="275" t="str">
        <f>Gesellenprüfung!AJ61</f>
        <v/>
      </c>
      <c r="AD54" s="254" t="str">
        <f>Gesellenprüfung!AK61</f>
        <v/>
      </c>
      <c r="AE54" s="275" t="str">
        <f>Gesellenprüfung!BA61</f>
        <v/>
      </c>
      <c r="AF54" s="289" t="str">
        <f>IF((Gesellenprüfung!AL61)="D","nicht bestanden","bestanden")</f>
        <v>bestanden</v>
      </c>
      <c r="AG54" s="100">
        <f>Gesellenprüfung!AM61</f>
        <v>0</v>
      </c>
      <c r="AH54" s="42">
        <f>Gesellenprüfung!AN61</f>
        <v>0</v>
      </c>
      <c r="AI54" s="42">
        <f>Gesellenprüfung!AO61</f>
        <v>0</v>
      </c>
      <c r="AJ54" s="42">
        <f>Gesellenprüfung!AP61</f>
        <v>0</v>
      </c>
      <c r="AK54" s="275" t="str">
        <f>Gesellenprüfung!AQ61</f>
        <v/>
      </c>
      <c r="AL54" s="254" t="str">
        <f>Gesellenprüfung!AR61</f>
        <v/>
      </c>
      <c r="AM54" s="275" t="str">
        <f>Gesellenprüfung!BB61</f>
        <v/>
      </c>
      <c r="AN54" s="291" t="str">
        <f>IF((Gesellenprüfung!AS61)="D","nicht bestanden","bestanden")</f>
        <v>bestanden</v>
      </c>
      <c r="AO54" s="260" t="str">
        <f>IF(Gesellenprüfung!AU61="","nein",Gesellenprüfung!AU61)</f>
        <v>nein</v>
      </c>
      <c r="AP54" s="255" t="str">
        <f>IF(Gesellenprüfung!AV61="","",Gesellenprüfung!AV61)</f>
        <v/>
      </c>
      <c r="AQ54" s="43" t="str">
        <f>IF(Gesellenprüfung!AW61="","",Gesellenprüfung!AW61)</f>
        <v/>
      </c>
    </row>
    <row r="55" spans="1:43">
      <c r="A55" s="118">
        <f>Gesellenprüfung!A62</f>
        <v>0</v>
      </c>
      <c r="B55" s="277">
        <f>Gesellenprüfung!B62</f>
        <v>0</v>
      </c>
      <c r="C55" s="277">
        <f>Gesellenprüfung!C62</f>
        <v>0</v>
      </c>
      <c r="D55" s="277">
        <f>Gesellenprüfung!D62</f>
        <v>0</v>
      </c>
      <c r="E55" s="277">
        <f>Gesellenprüfung!E62</f>
        <v>0</v>
      </c>
      <c r="F55" s="278">
        <f>Gesellenprüfung!F62</f>
        <v>0</v>
      </c>
      <c r="G55" s="277">
        <f>Gesellenprüfung!G62</f>
        <v>0</v>
      </c>
      <c r="H55" s="279" t="str">
        <f>IF(Gesellenprüfung!H62="","",Gesellenprüfung!H62)</f>
        <v/>
      </c>
      <c r="I55" s="280">
        <f>Gesellenprüfung!I62</f>
        <v>0</v>
      </c>
      <c r="J55" s="100" t="str">
        <f>Gesellenprüfung!M62</f>
        <v/>
      </c>
      <c r="K55" s="253" t="str">
        <f>Gesellenprüfung!O62</f>
        <v/>
      </c>
      <c r="L55" s="256" t="str">
        <f>Gesellenprüfung!N62</f>
        <v/>
      </c>
      <c r="M55" s="100" t="str">
        <f>Gesellenprüfung!R62</f>
        <v/>
      </c>
      <c r="N55" s="253" t="str">
        <f>Gesellenprüfung!T62</f>
        <v/>
      </c>
      <c r="O55" s="256" t="str">
        <f>Gesellenprüfung!S62</f>
        <v/>
      </c>
      <c r="P55" s="274" t="str">
        <f>Gesellenprüfung!U62</f>
        <v/>
      </c>
      <c r="Q55" s="257" t="str">
        <f>Gesellenprüfung!W62</f>
        <v/>
      </c>
      <c r="R55" s="256" t="str">
        <f>Gesellenprüfung!V62</f>
        <v/>
      </c>
      <c r="S55" s="256" t="str">
        <f>Gesellenprüfung!AX62</f>
        <v/>
      </c>
      <c r="T55" s="100" t="str">
        <f>Gesellenprüfung!Z62</f>
        <v/>
      </c>
      <c r="U55" s="253" t="str">
        <f>Gesellenprüfung!AB62</f>
        <v/>
      </c>
      <c r="V55" s="256" t="str">
        <f>Gesellenprüfung!AA62</f>
        <v/>
      </c>
      <c r="W55" s="256" t="str">
        <f>Gesellenprüfung!AY62</f>
        <v/>
      </c>
      <c r="X55" s="100" t="str">
        <f>Gesellenprüfung!AF62</f>
        <v/>
      </c>
      <c r="Y55" s="253" t="str">
        <f>Gesellenprüfung!AH62</f>
        <v/>
      </c>
      <c r="Z55" s="256" t="str">
        <f>Gesellenprüfung!AG62</f>
        <v/>
      </c>
      <c r="AA55" s="256" t="str">
        <f>Gesellenprüfung!AZ62</f>
        <v/>
      </c>
      <c r="AB55" s="258">
        <f>Gesellenprüfung!AI62</f>
        <v>0</v>
      </c>
      <c r="AC55" s="275" t="str">
        <f>Gesellenprüfung!AJ62</f>
        <v/>
      </c>
      <c r="AD55" s="254" t="str">
        <f>Gesellenprüfung!AK62</f>
        <v/>
      </c>
      <c r="AE55" s="275" t="str">
        <f>Gesellenprüfung!BA62</f>
        <v/>
      </c>
      <c r="AF55" s="289" t="str">
        <f>IF((Gesellenprüfung!AL62)="D","nicht bestanden","bestanden")</f>
        <v>bestanden</v>
      </c>
      <c r="AG55" s="100">
        <f>Gesellenprüfung!AM62</f>
        <v>0</v>
      </c>
      <c r="AH55" s="42">
        <f>Gesellenprüfung!AN62</f>
        <v>0</v>
      </c>
      <c r="AI55" s="42">
        <f>Gesellenprüfung!AO62</f>
        <v>0</v>
      </c>
      <c r="AJ55" s="42">
        <f>Gesellenprüfung!AP62</f>
        <v>0</v>
      </c>
      <c r="AK55" s="275" t="str">
        <f>Gesellenprüfung!AQ62</f>
        <v/>
      </c>
      <c r="AL55" s="254" t="str">
        <f>Gesellenprüfung!AR62</f>
        <v/>
      </c>
      <c r="AM55" s="275" t="str">
        <f>Gesellenprüfung!BB62</f>
        <v/>
      </c>
      <c r="AN55" s="291" t="str">
        <f>IF((Gesellenprüfung!AS62)="D","nicht bestanden","bestanden")</f>
        <v>bestanden</v>
      </c>
      <c r="AO55" s="260" t="str">
        <f>IF(Gesellenprüfung!AU62="","nein",Gesellenprüfung!AU62)</f>
        <v>nein</v>
      </c>
      <c r="AP55" s="255" t="str">
        <f>IF(Gesellenprüfung!AV62="","",Gesellenprüfung!AV62)</f>
        <v/>
      </c>
      <c r="AQ55" s="43" t="str">
        <f>IF(Gesellenprüfung!AW62="","",Gesellenprüfung!AW62)</f>
        <v/>
      </c>
    </row>
    <row r="56" spans="1:43">
      <c r="A56" s="118">
        <f>Gesellenprüfung!A63</f>
        <v>0</v>
      </c>
      <c r="B56" s="277">
        <f>Gesellenprüfung!B63</f>
        <v>0</v>
      </c>
      <c r="C56" s="277">
        <f>Gesellenprüfung!C63</f>
        <v>0</v>
      </c>
      <c r="D56" s="277">
        <f>Gesellenprüfung!D63</f>
        <v>0</v>
      </c>
      <c r="E56" s="277">
        <f>Gesellenprüfung!E63</f>
        <v>0</v>
      </c>
      <c r="F56" s="278">
        <f>Gesellenprüfung!F63</f>
        <v>0</v>
      </c>
      <c r="G56" s="277">
        <f>Gesellenprüfung!G63</f>
        <v>0</v>
      </c>
      <c r="H56" s="279" t="str">
        <f>IF(Gesellenprüfung!H63="","",Gesellenprüfung!H63)</f>
        <v/>
      </c>
      <c r="I56" s="280">
        <f>Gesellenprüfung!I63</f>
        <v>0</v>
      </c>
      <c r="J56" s="100" t="str">
        <f>Gesellenprüfung!M63</f>
        <v/>
      </c>
      <c r="K56" s="253" t="str">
        <f>Gesellenprüfung!O63</f>
        <v/>
      </c>
      <c r="L56" s="256" t="str">
        <f>Gesellenprüfung!N63</f>
        <v/>
      </c>
      <c r="M56" s="100" t="str">
        <f>Gesellenprüfung!R63</f>
        <v/>
      </c>
      <c r="N56" s="253" t="str">
        <f>Gesellenprüfung!T63</f>
        <v/>
      </c>
      <c r="O56" s="256" t="str">
        <f>Gesellenprüfung!S63</f>
        <v/>
      </c>
      <c r="P56" s="274" t="str">
        <f>Gesellenprüfung!U63</f>
        <v/>
      </c>
      <c r="Q56" s="257" t="str">
        <f>Gesellenprüfung!W63</f>
        <v/>
      </c>
      <c r="R56" s="256" t="str">
        <f>Gesellenprüfung!V63</f>
        <v/>
      </c>
      <c r="S56" s="256" t="str">
        <f>Gesellenprüfung!AX63</f>
        <v/>
      </c>
      <c r="T56" s="100" t="str">
        <f>Gesellenprüfung!Z63</f>
        <v/>
      </c>
      <c r="U56" s="253" t="str">
        <f>Gesellenprüfung!AB63</f>
        <v/>
      </c>
      <c r="V56" s="256" t="str">
        <f>Gesellenprüfung!AA63</f>
        <v/>
      </c>
      <c r="W56" s="256" t="str">
        <f>Gesellenprüfung!AY63</f>
        <v/>
      </c>
      <c r="X56" s="100" t="str">
        <f>Gesellenprüfung!AF63</f>
        <v/>
      </c>
      <c r="Y56" s="253" t="str">
        <f>Gesellenprüfung!AH63</f>
        <v/>
      </c>
      <c r="Z56" s="256" t="str">
        <f>Gesellenprüfung!AG63</f>
        <v/>
      </c>
      <c r="AA56" s="256" t="str">
        <f>Gesellenprüfung!AZ63</f>
        <v/>
      </c>
      <c r="AB56" s="258">
        <f>Gesellenprüfung!AI63</f>
        <v>0</v>
      </c>
      <c r="AC56" s="275" t="str">
        <f>Gesellenprüfung!AJ63</f>
        <v/>
      </c>
      <c r="AD56" s="254" t="str">
        <f>Gesellenprüfung!AK63</f>
        <v/>
      </c>
      <c r="AE56" s="275" t="str">
        <f>Gesellenprüfung!BA63</f>
        <v/>
      </c>
      <c r="AF56" s="289" t="str">
        <f>IF((Gesellenprüfung!AL63)="D","nicht bestanden","bestanden")</f>
        <v>bestanden</v>
      </c>
      <c r="AG56" s="100">
        <f>Gesellenprüfung!AM63</f>
        <v>0</v>
      </c>
      <c r="AH56" s="42">
        <f>Gesellenprüfung!AN63</f>
        <v>0</v>
      </c>
      <c r="AI56" s="42">
        <f>Gesellenprüfung!AO63</f>
        <v>0</v>
      </c>
      <c r="AJ56" s="42">
        <f>Gesellenprüfung!AP63</f>
        <v>0</v>
      </c>
      <c r="AK56" s="275" t="str">
        <f>Gesellenprüfung!AQ63</f>
        <v/>
      </c>
      <c r="AL56" s="254" t="str">
        <f>Gesellenprüfung!AR63</f>
        <v/>
      </c>
      <c r="AM56" s="275" t="str">
        <f>Gesellenprüfung!BB63</f>
        <v/>
      </c>
      <c r="AN56" s="291" t="str">
        <f>IF((Gesellenprüfung!AS63)="D","nicht bestanden","bestanden")</f>
        <v>bestanden</v>
      </c>
      <c r="AO56" s="260" t="str">
        <f>IF(Gesellenprüfung!AU63="","nein",Gesellenprüfung!AU63)</f>
        <v>nein</v>
      </c>
      <c r="AP56" s="255" t="str">
        <f>IF(Gesellenprüfung!AV63="","",Gesellenprüfung!AV63)</f>
        <v/>
      </c>
      <c r="AQ56" s="43" t="str">
        <f>IF(Gesellenprüfung!AW63="","",Gesellenprüfung!AW63)</f>
        <v/>
      </c>
    </row>
    <row r="57" spans="1:43">
      <c r="A57" s="118">
        <f>Gesellenprüfung!A64</f>
        <v>0</v>
      </c>
      <c r="B57" s="277">
        <f>Gesellenprüfung!B64</f>
        <v>0</v>
      </c>
      <c r="C57" s="277">
        <f>Gesellenprüfung!C64</f>
        <v>0</v>
      </c>
      <c r="D57" s="277">
        <f>Gesellenprüfung!D64</f>
        <v>0</v>
      </c>
      <c r="E57" s="277">
        <f>Gesellenprüfung!E64</f>
        <v>0</v>
      </c>
      <c r="F57" s="278">
        <f>Gesellenprüfung!F64</f>
        <v>0</v>
      </c>
      <c r="G57" s="277">
        <f>Gesellenprüfung!G64</f>
        <v>0</v>
      </c>
      <c r="H57" s="279" t="str">
        <f>IF(Gesellenprüfung!H64="","",Gesellenprüfung!H64)</f>
        <v/>
      </c>
      <c r="I57" s="280">
        <f>Gesellenprüfung!I64</f>
        <v>0</v>
      </c>
      <c r="J57" s="100" t="str">
        <f>Gesellenprüfung!M64</f>
        <v/>
      </c>
      <c r="K57" s="253" t="str">
        <f>Gesellenprüfung!O64</f>
        <v/>
      </c>
      <c r="L57" s="256" t="str">
        <f>Gesellenprüfung!N64</f>
        <v/>
      </c>
      <c r="M57" s="100" t="str">
        <f>Gesellenprüfung!R64</f>
        <v/>
      </c>
      <c r="N57" s="253" t="str">
        <f>Gesellenprüfung!T64</f>
        <v/>
      </c>
      <c r="O57" s="256" t="str">
        <f>Gesellenprüfung!S64</f>
        <v/>
      </c>
      <c r="P57" s="274" t="str">
        <f>Gesellenprüfung!U64</f>
        <v/>
      </c>
      <c r="Q57" s="257" t="str">
        <f>Gesellenprüfung!W64</f>
        <v/>
      </c>
      <c r="R57" s="256" t="str">
        <f>Gesellenprüfung!V64</f>
        <v/>
      </c>
      <c r="S57" s="256" t="str">
        <f>Gesellenprüfung!AX64</f>
        <v/>
      </c>
      <c r="T57" s="100" t="str">
        <f>Gesellenprüfung!Z64</f>
        <v/>
      </c>
      <c r="U57" s="253" t="str">
        <f>Gesellenprüfung!AB64</f>
        <v/>
      </c>
      <c r="V57" s="256" t="str">
        <f>Gesellenprüfung!AA64</f>
        <v/>
      </c>
      <c r="W57" s="256" t="str">
        <f>Gesellenprüfung!AY64</f>
        <v/>
      </c>
      <c r="X57" s="100" t="str">
        <f>Gesellenprüfung!AF64</f>
        <v/>
      </c>
      <c r="Y57" s="253" t="str">
        <f>Gesellenprüfung!AH64</f>
        <v/>
      </c>
      <c r="Z57" s="256" t="str">
        <f>Gesellenprüfung!AG64</f>
        <v/>
      </c>
      <c r="AA57" s="256" t="str">
        <f>Gesellenprüfung!AZ64</f>
        <v/>
      </c>
      <c r="AB57" s="258">
        <f>Gesellenprüfung!AI64</f>
        <v>0</v>
      </c>
      <c r="AC57" s="275" t="str">
        <f>Gesellenprüfung!AJ64</f>
        <v/>
      </c>
      <c r="AD57" s="254" t="str">
        <f>Gesellenprüfung!AK64</f>
        <v/>
      </c>
      <c r="AE57" s="275" t="str">
        <f>Gesellenprüfung!BA64</f>
        <v/>
      </c>
      <c r="AF57" s="289" t="str">
        <f>IF((Gesellenprüfung!AL64)="D","nicht bestanden","bestanden")</f>
        <v>bestanden</v>
      </c>
      <c r="AG57" s="100">
        <f>Gesellenprüfung!AM64</f>
        <v>0</v>
      </c>
      <c r="AH57" s="42">
        <f>Gesellenprüfung!AN64</f>
        <v>0</v>
      </c>
      <c r="AI57" s="42">
        <f>Gesellenprüfung!AO64</f>
        <v>0</v>
      </c>
      <c r="AJ57" s="42">
        <f>Gesellenprüfung!AP64</f>
        <v>0</v>
      </c>
      <c r="AK57" s="275" t="str">
        <f>Gesellenprüfung!AQ64</f>
        <v/>
      </c>
      <c r="AL57" s="254" t="str">
        <f>Gesellenprüfung!AR64</f>
        <v/>
      </c>
      <c r="AM57" s="275" t="str">
        <f>Gesellenprüfung!BB64</f>
        <v/>
      </c>
      <c r="AN57" s="291" t="str">
        <f>IF((Gesellenprüfung!AS64)="D","nicht bestanden","bestanden")</f>
        <v>bestanden</v>
      </c>
      <c r="AO57" s="260" t="str">
        <f>IF(Gesellenprüfung!AU64="","nein",Gesellenprüfung!AU64)</f>
        <v>nein</v>
      </c>
      <c r="AP57" s="255" t="str">
        <f>IF(Gesellenprüfung!AV64="","",Gesellenprüfung!AV64)</f>
        <v/>
      </c>
      <c r="AQ57" s="43" t="str">
        <f>IF(Gesellenprüfung!AW64="","",Gesellenprüfung!AW64)</f>
        <v/>
      </c>
    </row>
    <row r="58" spans="1:43">
      <c r="A58" s="118">
        <f>Gesellenprüfung!A65</f>
        <v>0</v>
      </c>
      <c r="B58" s="277">
        <f>Gesellenprüfung!B65</f>
        <v>0</v>
      </c>
      <c r="C58" s="277">
        <f>Gesellenprüfung!C65</f>
        <v>0</v>
      </c>
      <c r="D58" s="277">
        <f>Gesellenprüfung!D65</f>
        <v>0</v>
      </c>
      <c r="E58" s="277">
        <f>Gesellenprüfung!E65</f>
        <v>0</v>
      </c>
      <c r="F58" s="278">
        <f>Gesellenprüfung!F65</f>
        <v>0</v>
      </c>
      <c r="G58" s="277">
        <f>Gesellenprüfung!G65</f>
        <v>0</v>
      </c>
      <c r="H58" s="279" t="str">
        <f>IF(Gesellenprüfung!H65="","",Gesellenprüfung!H65)</f>
        <v/>
      </c>
      <c r="I58" s="280">
        <f>Gesellenprüfung!I65</f>
        <v>0</v>
      </c>
      <c r="J58" s="100" t="str">
        <f>Gesellenprüfung!M65</f>
        <v/>
      </c>
      <c r="K58" s="253" t="str">
        <f>Gesellenprüfung!O65</f>
        <v/>
      </c>
      <c r="L58" s="256" t="str">
        <f>Gesellenprüfung!N65</f>
        <v/>
      </c>
      <c r="M58" s="100" t="str">
        <f>Gesellenprüfung!R65</f>
        <v/>
      </c>
      <c r="N58" s="253" t="str">
        <f>Gesellenprüfung!T65</f>
        <v/>
      </c>
      <c r="O58" s="256" t="str">
        <f>Gesellenprüfung!S65</f>
        <v/>
      </c>
      <c r="P58" s="274" t="str">
        <f>Gesellenprüfung!U65</f>
        <v/>
      </c>
      <c r="Q58" s="257" t="str">
        <f>Gesellenprüfung!W65</f>
        <v/>
      </c>
      <c r="R58" s="256" t="str">
        <f>Gesellenprüfung!V65</f>
        <v/>
      </c>
      <c r="S58" s="256" t="str">
        <f>Gesellenprüfung!AX65</f>
        <v/>
      </c>
      <c r="T58" s="100" t="str">
        <f>Gesellenprüfung!Z65</f>
        <v/>
      </c>
      <c r="U58" s="253" t="str">
        <f>Gesellenprüfung!AB65</f>
        <v/>
      </c>
      <c r="V58" s="256" t="str">
        <f>Gesellenprüfung!AA65</f>
        <v/>
      </c>
      <c r="W58" s="256" t="str">
        <f>Gesellenprüfung!AY65</f>
        <v/>
      </c>
      <c r="X58" s="100" t="str">
        <f>Gesellenprüfung!AF65</f>
        <v/>
      </c>
      <c r="Y58" s="253" t="str">
        <f>Gesellenprüfung!AH65</f>
        <v/>
      </c>
      <c r="Z58" s="256" t="str">
        <f>Gesellenprüfung!AG65</f>
        <v/>
      </c>
      <c r="AA58" s="256" t="str">
        <f>Gesellenprüfung!AZ65</f>
        <v/>
      </c>
      <c r="AB58" s="258">
        <f>Gesellenprüfung!AI65</f>
        <v>0</v>
      </c>
      <c r="AC58" s="275" t="str">
        <f>Gesellenprüfung!AJ65</f>
        <v/>
      </c>
      <c r="AD58" s="254" t="str">
        <f>Gesellenprüfung!AK65</f>
        <v/>
      </c>
      <c r="AE58" s="275" t="str">
        <f>Gesellenprüfung!BA65</f>
        <v/>
      </c>
      <c r="AF58" s="289" t="str">
        <f>IF((Gesellenprüfung!AL65)="D","nicht bestanden","bestanden")</f>
        <v>bestanden</v>
      </c>
      <c r="AG58" s="100">
        <f>Gesellenprüfung!AM65</f>
        <v>0</v>
      </c>
      <c r="AH58" s="42">
        <f>Gesellenprüfung!AN65</f>
        <v>0</v>
      </c>
      <c r="AI58" s="42">
        <f>Gesellenprüfung!AO65</f>
        <v>0</v>
      </c>
      <c r="AJ58" s="42">
        <f>Gesellenprüfung!AP65</f>
        <v>0</v>
      </c>
      <c r="AK58" s="275" t="str">
        <f>Gesellenprüfung!AQ65</f>
        <v/>
      </c>
      <c r="AL58" s="254" t="str">
        <f>Gesellenprüfung!AR65</f>
        <v/>
      </c>
      <c r="AM58" s="275" t="str">
        <f>Gesellenprüfung!BB65</f>
        <v/>
      </c>
      <c r="AN58" s="291" t="str">
        <f>IF((Gesellenprüfung!AS65)="D","nicht bestanden","bestanden")</f>
        <v>bestanden</v>
      </c>
      <c r="AO58" s="260" t="str">
        <f>IF(Gesellenprüfung!AU65="","nein",Gesellenprüfung!AU65)</f>
        <v>nein</v>
      </c>
      <c r="AP58" s="255" t="str">
        <f>IF(Gesellenprüfung!AV65="","",Gesellenprüfung!AV65)</f>
        <v/>
      </c>
      <c r="AQ58" s="43" t="str">
        <f>IF(Gesellenprüfung!AW65="","",Gesellenprüfung!AW65)</f>
        <v/>
      </c>
    </row>
    <row r="59" spans="1:43">
      <c r="A59" s="118">
        <f>Gesellenprüfung!A66</f>
        <v>0</v>
      </c>
      <c r="B59" s="277">
        <f>Gesellenprüfung!B66</f>
        <v>0</v>
      </c>
      <c r="C59" s="277">
        <f>Gesellenprüfung!C66</f>
        <v>0</v>
      </c>
      <c r="D59" s="277">
        <f>Gesellenprüfung!D66</f>
        <v>0</v>
      </c>
      <c r="E59" s="277">
        <f>Gesellenprüfung!E66</f>
        <v>0</v>
      </c>
      <c r="F59" s="278">
        <f>Gesellenprüfung!F66</f>
        <v>0</v>
      </c>
      <c r="G59" s="277">
        <f>Gesellenprüfung!G66</f>
        <v>0</v>
      </c>
      <c r="H59" s="279" t="str">
        <f>IF(Gesellenprüfung!H66="","",Gesellenprüfung!H66)</f>
        <v/>
      </c>
      <c r="I59" s="280">
        <f>Gesellenprüfung!I66</f>
        <v>0</v>
      </c>
      <c r="J59" s="100" t="str">
        <f>Gesellenprüfung!M66</f>
        <v/>
      </c>
      <c r="K59" s="253" t="str">
        <f>Gesellenprüfung!O66</f>
        <v/>
      </c>
      <c r="L59" s="256" t="str">
        <f>Gesellenprüfung!N66</f>
        <v/>
      </c>
      <c r="M59" s="100" t="str">
        <f>Gesellenprüfung!R66</f>
        <v/>
      </c>
      <c r="N59" s="253" t="str">
        <f>Gesellenprüfung!T66</f>
        <v/>
      </c>
      <c r="O59" s="256" t="str">
        <f>Gesellenprüfung!S66</f>
        <v/>
      </c>
      <c r="P59" s="274" t="str">
        <f>Gesellenprüfung!U66</f>
        <v/>
      </c>
      <c r="Q59" s="257" t="str">
        <f>Gesellenprüfung!W66</f>
        <v/>
      </c>
      <c r="R59" s="256" t="str">
        <f>Gesellenprüfung!V66</f>
        <v/>
      </c>
      <c r="S59" s="256" t="str">
        <f>Gesellenprüfung!AX66</f>
        <v/>
      </c>
      <c r="T59" s="100" t="str">
        <f>Gesellenprüfung!Z66</f>
        <v/>
      </c>
      <c r="U59" s="253" t="str">
        <f>Gesellenprüfung!AB66</f>
        <v/>
      </c>
      <c r="V59" s="256" t="str">
        <f>Gesellenprüfung!AA66</f>
        <v/>
      </c>
      <c r="W59" s="256" t="str">
        <f>Gesellenprüfung!AY66</f>
        <v/>
      </c>
      <c r="X59" s="100" t="str">
        <f>Gesellenprüfung!AF66</f>
        <v/>
      </c>
      <c r="Y59" s="253" t="str">
        <f>Gesellenprüfung!AH66</f>
        <v/>
      </c>
      <c r="Z59" s="256" t="str">
        <f>Gesellenprüfung!AG66</f>
        <v/>
      </c>
      <c r="AA59" s="256" t="str">
        <f>Gesellenprüfung!AZ66</f>
        <v/>
      </c>
      <c r="AB59" s="258">
        <f>Gesellenprüfung!AI66</f>
        <v>0</v>
      </c>
      <c r="AC59" s="275" t="str">
        <f>Gesellenprüfung!AJ66</f>
        <v/>
      </c>
      <c r="AD59" s="254" t="str">
        <f>Gesellenprüfung!AK66</f>
        <v/>
      </c>
      <c r="AE59" s="275" t="str">
        <f>Gesellenprüfung!BA66</f>
        <v/>
      </c>
      <c r="AF59" s="289" t="str">
        <f>IF((Gesellenprüfung!AL66)="D","nicht bestanden","bestanden")</f>
        <v>bestanden</v>
      </c>
      <c r="AG59" s="100">
        <f>Gesellenprüfung!AM66</f>
        <v>0</v>
      </c>
      <c r="AH59" s="42">
        <f>Gesellenprüfung!AN66</f>
        <v>0</v>
      </c>
      <c r="AI59" s="42">
        <f>Gesellenprüfung!AO66</f>
        <v>0</v>
      </c>
      <c r="AJ59" s="42">
        <f>Gesellenprüfung!AP66</f>
        <v>0</v>
      </c>
      <c r="AK59" s="275" t="str">
        <f>Gesellenprüfung!AQ66</f>
        <v/>
      </c>
      <c r="AL59" s="254" t="str">
        <f>Gesellenprüfung!AR66</f>
        <v/>
      </c>
      <c r="AM59" s="275" t="str">
        <f>Gesellenprüfung!BB66</f>
        <v/>
      </c>
      <c r="AN59" s="291" t="str">
        <f>IF((Gesellenprüfung!AS66)="D","nicht bestanden","bestanden")</f>
        <v>bestanden</v>
      </c>
      <c r="AO59" s="260" t="str">
        <f>IF(Gesellenprüfung!AU66="","nein",Gesellenprüfung!AU66)</f>
        <v>nein</v>
      </c>
      <c r="AP59" s="255" t="str">
        <f>IF(Gesellenprüfung!AV66="","",Gesellenprüfung!AV66)</f>
        <v/>
      </c>
      <c r="AQ59" s="43" t="str">
        <f>IF(Gesellenprüfung!AW66="","",Gesellenprüfung!AW66)</f>
        <v/>
      </c>
    </row>
    <row r="60" spans="1:43">
      <c r="A60" s="118">
        <f>Gesellenprüfung!A67</f>
        <v>0</v>
      </c>
      <c r="B60" s="277">
        <f>Gesellenprüfung!B67</f>
        <v>0</v>
      </c>
      <c r="C60" s="277">
        <f>Gesellenprüfung!C67</f>
        <v>0</v>
      </c>
      <c r="D60" s="277">
        <f>Gesellenprüfung!D67</f>
        <v>0</v>
      </c>
      <c r="E60" s="277">
        <f>Gesellenprüfung!E67</f>
        <v>0</v>
      </c>
      <c r="F60" s="278">
        <f>Gesellenprüfung!F67</f>
        <v>0</v>
      </c>
      <c r="G60" s="277">
        <f>Gesellenprüfung!G67</f>
        <v>0</v>
      </c>
      <c r="H60" s="279" t="str">
        <f>IF(Gesellenprüfung!H67="","",Gesellenprüfung!H67)</f>
        <v/>
      </c>
      <c r="I60" s="280">
        <f>Gesellenprüfung!I67</f>
        <v>0</v>
      </c>
      <c r="J60" s="100" t="str">
        <f>Gesellenprüfung!M67</f>
        <v/>
      </c>
      <c r="K60" s="253" t="str">
        <f>Gesellenprüfung!O67</f>
        <v/>
      </c>
      <c r="L60" s="256" t="str">
        <f>Gesellenprüfung!N67</f>
        <v/>
      </c>
      <c r="M60" s="100" t="str">
        <f>Gesellenprüfung!R67</f>
        <v/>
      </c>
      <c r="N60" s="253" t="str">
        <f>Gesellenprüfung!T67</f>
        <v/>
      </c>
      <c r="O60" s="256" t="str">
        <f>Gesellenprüfung!S67</f>
        <v/>
      </c>
      <c r="P60" s="274" t="str">
        <f>Gesellenprüfung!U67</f>
        <v/>
      </c>
      <c r="Q60" s="257" t="str">
        <f>Gesellenprüfung!W67</f>
        <v/>
      </c>
      <c r="R60" s="256" t="str">
        <f>Gesellenprüfung!V67</f>
        <v/>
      </c>
      <c r="S60" s="256" t="str">
        <f>Gesellenprüfung!AX67</f>
        <v/>
      </c>
      <c r="T60" s="100" t="str">
        <f>Gesellenprüfung!Z67</f>
        <v/>
      </c>
      <c r="U60" s="253" t="str">
        <f>Gesellenprüfung!AB67</f>
        <v/>
      </c>
      <c r="V60" s="256" t="str">
        <f>Gesellenprüfung!AA67</f>
        <v/>
      </c>
      <c r="W60" s="256" t="str">
        <f>Gesellenprüfung!AY67</f>
        <v/>
      </c>
      <c r="X60" s="100" t="str">
        <f>Gesellenprüfung!AF67</f>
        <v/>
      </c>
      <c r="Y60" s="253" t="str">
        <f>Gesellenprüfung!AH67</f>
        <v/>
      </c>
      <c r="Z60" s="256" t="str">
        <f>Gesellenprüfung!AG67</f>
        <v/>
      </c>
      <c r="AA60" s="256" t="str">
        <f>Gesellenprüfung!AZ67</f>
        <v/>
      </c>
      <c r="AB60" s="258">
        <f>Gesellenprüfung!AI67</f>
        <v>0</v>
      </c>
      <c r="AC60" s="275" t="str">
        <f>Gesellenprüfung!AJ67</f>
        <v/>
      </c>
      <c r="AD60" s="254" t="str">
        <f>Gesellenprüfung!AK67</f>
        <v/>
      </c>
      <c r="AE60" s="275" t="str">
        <f>Gesellenprüfung!BA67</f>
        <v/>
      </c>
      <c r="AF60" s="289" t="str">
        <f>IF((Gesellenprüfung!AL67)="D","nicht bestanden","bestanden")</f>
        <v>bestanden</v>
      </c>
      <c r="AG60" s="100">
        <f>Gesellenprüfung!AM67</f>
        <v>0</v>
      </c>
      <c r="AH60" s="42">
        <f>Gesellenprüfung!AN67</f>
        <v>0</v>
      </c>
      <c r="AI60" s="42">
        <f>Gesellenprüfung!AO67</f>
        <v>0</v>
      </c>
      <c r="AJ60" s="42">
        <f>Gesellenprüfung!AP67</f>
        <v>0</v>
      </c>
      <c r="AK60" s="275" t="str">
        <f>Gesellenprüfung!AQ67</f>
        <v/>
      </c>
      <c r="AL60" s="254" t="str">
        <f>Gesellenprüfung!AR67</f>
        <v/>
      </c>
      <c r="AM60" s="275" t="str">
        <f>Gesellenprüfung!BB67</f>
        <v/>
      </c>
      <c r="AN60" s="291" t="str">
        <f>IF((Gesellenprüfung!AS67)="D","nicht bestanden","bestanden")</f>
        <v>bestanden</v>
      </c>
      <c r="AO60" s="260" t="str">
        <f>IF(Gesellenprüfung!AU67="","nein",Gesellenprüfung!AU67)</f>
        <v>nein</v>
      </c>
      <c r="AP60" s="255" t="str">
        <f>IF(Gesellenprüfung!AV67="","",Gesellenprüfung!AV67)</f>
        <v/>
      </c>
      <c r="AQ60" s="43" t="str">
        <f>IF(Gesellenprüfung!AW67="","",Gesellenprüfung!AW67)</f>
        <v/>
      </c>
    </row>
    <row r="61" spans="1:43">
      <c r="A61" s="118">
        <f>Gesellenprüfung!A68</f>
        <v>0</v>
      </c>
      <c r="B61" s="277">
        <f>Gesellenprüfung!B68</f>
        <v>0</v>
      </c>
      <c r="C61" s="277">
        <f>Gesellenprüfung!C68</f>
        <v>0</v>
      </c>
      <c r="D61" s="277">
        <f>Gesellenprüfung!D68</f>
        <v>0</v>
      </c>
      <c r="E61" s="277">
        <f>Gesellenprüfung!E68</f>
        <v>0</v>
      </c>
      <c r="F61" s="278">
        <f>Gesellenprüfung!F68</f>
        <v>0</v>
      </c>
      <c r="G61" s="277">
        <f>Gesellenprüfung!G68</f>
        <v>0</v>
      </c>
      <c r="H61" s="279" t="str">
        <f>IF(Gesellenprüfung!H68="","",Gesellenprüfung!H68)</f>
        <v/>
      </c>
      <c r="I61" s="280">
        <f>Gesellenprüfung!I68</f>
        <v>0</v>
      </c>
      <c r="J61" s="100" t="str">
        <f>Gesellenprüfung!M68</f>
        <v/>
      </c>
      <c r="K61" s="253" t="str">
        <f>Gesellenprüfung!O68</f>
        <v/>
      </c>
      <c r="L61" s="256" t="str">
        <f>Gesellenprüfung!N68</f>
        <v/>
      </c>
      <c r="M61" s="100" t="str">
        <f>Gesellenprüfung!R68</f>
        <v/>
      </c>
      <c r="N61" s="253" t="str">
        <f>Gesellenprüfung!T68</f>
        <v/>
      </c>
      <c r="O61" s="256" t="str">
        <f>Gesellenprüfung!S68</f>
        <v/>
      </c>
      <c r="P61" s="274" t="str">
        <f>Gesellenprüfung!U68</f>
        <v/>
      </c>
      <c r="Q61" s="257" t="str">
        <f>Gesellenprüfung!W68</f>
        <v/>
      </c>
      <c r="R61" s="256" t="str">
        <f>Gesellenprüfung!V68</f>
        <v/>
      </c>
      <c r="S61" s="256" t="str">
        <f>Gesellenprüfung!AX68</f>
        <v/>
      </c>
      <c r="T61" s="100" t="str">
        <f>Gesellenprüfung!Z68</f>
        <v/>
      </c>
      <c r="U61" s="253" t="str">
        <f>Gesellenprüfung!AB68</f>
        <v/>
      </c>
      <c r="V61" s="256" t="str">
        <f>Gesellenprüfung!AA68</f>
        <v/>
      </c>
      <c r="W61" s="256" t="str">
        <f>Gesellenprüfung!AY68</f>
        <v/>
      </c>
      <c r="X61" s="100" t="str">
        <f>Gesellenprüfung!AF68</f>
        <v/>
      </c>
      <c r="Y61" s="253" t="str">
        <f>Gesellenprüfung!AH68</f>
        <v/>
      </c>
      <c r="Z61" s="256" t="str">
        <f>Gesellenprüfung!AG68</f>
        <v/>
      </c>
      <c r="AA61" s="256" t="str">
        <f>Gesellenprüfung!AZ68</f>
        <v/>
      </c>
      <c r="AB61" s="258">
        <f>Gesellenprüfung!AI68</f>
        <v>0</v>
      </c>
      <c r="AC61" s="275" t="str">
        <f>Gesellenprüfung!AJ68</f>
        <v/>
      </c>
      <c r="AD61" s="254" t="str">
        <f>Gesellenprüfung!AK68</f>
        <v/>
      </c>
      <c r="AE61" s="275" t="str">
        <f>Gesellenprüfung!BA68</f>
        <v/>
      </c>
      <c r="AF61" s="289" t="str">
        <f>IF((Gesellenprüfung!AL68)="D","nicht bestanden","bestanden")</f>
        <v>bestanden</v>
      </c>
      <c r="AG61" s="100">
        <f>Gesellenprüfung!AM68</f>
        <v>0</v>
      </c>
      <c r="AH61" s="42">
        <f>Gesellenprüfung!AN68</f>
        <v>0</v>
      </c>
      <c r="AI61" s="42">
        <f>Gesellenprüfung!AO68</f>
        <v>0</v>
      </c>
      <c r="AJ61" s="42">
        <f>Gesellenprüfung!AP68</f>
        <v>0</v>
      </c>
      <c r="AK61" s="275" t="str">
        <f>Gesellenprüfung!AQ68</f>
        <v/>
      </c>
      <c r="AL61" s="254" t="str">
        <f>Gesellenprüfung!AR68</f>
        <v/>
      </c>
      <c r="AM61" s="275" t="str">
        <f>Gesellenprüfung!BB68</f>
        <v/>
      </c>
      <c r="AN61" s="291" t="str">
        <f>IF((Gesellenprüfung!AS68)="D","nicht bestanden","bestanden")</f>
        <v>bestanden</v>
      </c>
      <c r="AO61" s="260" t="str">
        <f>IF(Gesellenprüfung!AU68="","nein",Gesellenprüfung!AU68)</f>
        <v>nein</v>
      </c>
      <c r="AP61" s="255" t="str">
        <f>IF(Gesellenprüfung!AV68="","",Gesellenprüfung!AV68)</f>
        <v/>
      </c>
      <c r="AQ61" s="43" t="str">
        <f>IF(Gesellenprüfung!AW68="","",Gesellenprüfung!AW68)</f>
        <v/>
      </c>
    </row>
    <row r="62" spans="1:43">
      <c r="A62" s="118">
        <f>Gesellenprüfung!A69</f>
        <v>0</v>
      </c>
      <c r="B62" s="277">
        <f>Gesellenprüfung!B69</f>
        <v>0</v>
      </c>
      <c r="C62" s="277">
        <f>Gesellenprüfung!C69</f>
        <v>0</v>
      </c>
      <c r="D62" s="277">
        <f>Gesellenprüfung!D69</f>
        <v>0</v>
      </c>
      <c r="E62" s="277">
        <f>Gesellenprüfung!E69</f>
        <v>0</v>
      </c>
      <c r="F62" s="278">
        <f>Gesellenprüfung!F69</f>
        <v>0</v>
      </c>
      <c r="G62" s="277">
        <f>Gesellenprüfung!G69</f>
        <v>0</v>
      </c>
      <c r="H62" s="279" t="str">
        <f>IF(Gesellenprüfung!H69="","",Gesellenprüfung!H69)</f>
        <v/>
      </c>
      <c r="I62" s="280">
        <f>Gesellenprüfung!I69</f>
        <v>0</v>
      </c>
      <c r="J62" s="100" t="str">
        <f>Gesellenprüfung!M69</f>
        <v/>
      </c>
      <c r="K62" s="253" t="str">
        <f>Gesellenprüfung!O69</f>
        <v/>
      </c>
      <c r="L62" s="256" t="str">
        <f>Gesellenprüfung!N69</f>
        <v/>
      </c>
      <c r="M62" s="100" t="str">
        <f>Gesellenprüfung!R69</f>
        <v/>
      </c>
      <c r="N62" s="253" t="str">
        <f>Gesellenprüfung!T69</f>
        <v/>
      </c>
      <c r="O62" s="256" t="str">
        <f>Gesellenprüfung!S69</f>
        <v/>
      </c>
      <c r="P62" s="274" t="str">
        <f>Gesellenprüfung!U69</f>
        <v/>
      </c>
      <c r="Q62" s="257" t="str">
        <f>Gesellenprüfung!W69</f>
        <v/>
      </c>
      <c r="R62" s="256" t="str">
        <f>Gesellenprüfung!V69</f>
        <v/>
      </c>
      <c r="S62" s="256" t="str">
        <f>Gesellenprüfung!AX69</f>
        <v/>
      </c>
      <c r="T62" s="100" t="str">
        <f>Gesellenprüfung!Z69</f>
        <v/>
      </c>
      <c r="U62" s="253" t="str">
        <f>Gesellenprüfung!AB69</f>
        <v/>
      </c>
      <c r="V62" s="256" t="str">
        <f>Gesellenprüfung!AA69</f>
        <v/>
      </c>
      <c r="W62" s="256" t="str">
        <f>Gesellenprüfung!AY69</f>
        <v/>
      </c>
      <c r="X62" s="100" t="str">
        <f>Gesellenprüfung!AF69</f>
        <v/>
      </c>
      <c r="Y62" s="253" t="str">
        <f>Gesellenprüfung!AH69</f>
        <v/>
      </c>
      <c r="Z62" s="256" t="str">
        <f>Gesellenprüfung!AG69</f>
        <v/>
      </c>
      <c r="AA62" s="256" t="str">
        <f>Gesellenprüfung!AZ69</f>
        <v/>
      </c>
      <c r="AB62" s="258">
        <f>Gesellenprüfung!AI69</f>
        <v>0</v>
      </c>
      <c r="AC62" s="275" t="str">
        <f>Gesellenprüfung!AJ69</f>
        <v/>
      </c>
      <c r="AD62" s="254" t="str">
        <f>Gesellenprüfung!AK69</f>
        <v/>
      </c>
      <c r="AE62" s="275" t="str">
        <f>Gesellenprüfung!BA69</f>
        <v/>
      </c>
      <c r="AF62" s="289" t="str">
        <f>IF((Gesellenprüfung!AL69)="D","nicht bestanden","bestanden")</f>
        <v>bestanden</v>
      </c>
      <c r="AG62" s="100">
        <f>Gesellenprüfung!AM69</f>
        <v>0</v>
      </c>
      <c r="AH62" s="42">
        <f>Gesellenprüfung!AN69</f>
        <v>0</v>
      </c>
      <c r="AI62" s="42">
        <f>Gesellenprüfung!AO69</f>
        <v>0</v>
      </c>
      <c r="AJ62" s="42">
        <f>Gesellenprüfung!AP69</f>
        <v>0</v>
      </c>
      <c r="AK62" s="275" t="str">
        <f>Gesellenprüfung!AQ69</f>
        <v/>
      </c>
      <c r="AL62" s="254" t="str">
        <f>Gesellenprüfung!AR69</f>
        <v/>
      </c>
      <c r="AM62" s="275" t="str">
        <f>Gesellenprüfung!BB69</f>
        <v/>
      </c>
      <c r="AN62" s="291" t="str">
        <f>IF((Gesellenprüfung!AS69)="D","nicht bestanden","bestanden")</f>
        <v>bestanden</v>
      </c>
      <c r="AO62" s="260" t="str">
        <f>IF(Gesellenprüfung!AU69="","nein",Gesellenprüfung!AU69)</f>
        <v>nein</v>
      </c>
      <c r="AP62" s="255" t="str">
        <f>IF(Gesellenprüfung!AV69="","",Gesellenprüfung!AV69)</f>
        <v/>
      </c>
      <c r="AQ62" s="43" t="str">
        <f>IF(Gesellenprüfung!AW69="","",Gesellenprüfung!AW69)</f>
        <v/>
      </c>
    </row>
    <row r="63" spans="1:43">
      <c r="A63" s="118">
        <f>Gesellenprüfung!A70</f>
        <v>0</v>
      </c>
      <c r="B63" s="277">
        <f>Gesellenprüfung!B70</f>
        <v>0</v>
      </c>
      <c r="C63" s="277">
        <f>Gesellenprüfung!C70</f>
        <v>0</v>
      </c>
      <c r="D63" s="277">
        <f>Gesellenprüfung!D70</f>
        <v>0</v>
      </c>
      <c r="E63" s="277">
        <f>Gesellenprüfung!E70</f>
        <v>0</v>
      </c>
      <c r="F63" s="278">
        <f>Gesellenprüfung!F70</f>
        <v>0</v>
      </c>
      <c r="G63" s="277">
        <f>Gesellenprüfung!G70</f>
        <v>0</v>
      </c>
      <c r="H63" s="279" t="str">
        <f>IF(Gesellenprüfung!H70="","",Gesellenprüfung!H70)</f>
        <v/>
      </c>
      <c r="I63" s="280">
        <f>Gesellenprüfung!I70</f>
        <v>0</v>
      </c>
      <c r="J63" s="100" t="str">
        <f>Gesellenprüfung!M70</f>
        <v/>
      </c>
      <c r="K63" s="253" t="str">
        <f>Gesellenprüfung!O70</f>
        <v/>
      </c>
      <c r="L63" s="256" t="str">
        <f>Gesellenprüfung!N70</f>
        <v/>
      </c>
      <c r="M63" s="100" t="str">
        <f>Gesellenprüfung!R70</f>
        <v/>
      </c>
      <c r="N63" s="253" t="str">
        <f>Gesellenprüfung!T70</f>
        <v/>
      </c>
      <c r="O63" s="256" t="str">
        <f>Gesellenprüfung!S70</f>
        <v/>
      </c>
      <c r="P63" s="274" t="str">
        <f>Gesellenprüfung!U70</f>
        <v/>
      </c>
      <c r="Q63" s="257" t="str">
        <f>Gesellenprüfung!W70</f>
        <v/>
      </c>
      <c r="R63" s="256" t="str">
        <f>Gesellenprüfung!V70</f>
        <v/>
      </c>
      <c r="S63" s="256" t="str">
        <f>Gesellenprüfung!AX70</f>
        <v/>
      </c>
      <c r="T63" s="100" t="str">
        <f>Gesellenprüfung!Z70</f>
        <v/>
      </c>
      <c r="U63" s="253" t="str">
        <f>Gesellenprüfung!AB70</f>
        <v/>
      </c>
      <c r="V63" s="256" t="str">
        <f>Gesellenprüfung!AA70</f>
        <v/>
      </c>
      <c r="W63" s="256" t="str">
        <f>Gesellenprüfung!AY70</f>
        <v/>
      </c>
      <c r="X63" s="100" t="str">
        <f>Gesellenprüfung!AF70</f>
        <v/>
      </c>
      <c r="Y63" s="253" t="str">
        <f>Gesellenprüfung!AH70</f>
        <v/>
      </c>
      <c r="Z63" s="256" t="str">
        <f>Gesellenprüfung!AG70</f>
        <v/>
      </c>
      <c r="AA63" s="256" t="str">
        <f>Gesellenprüfung!AZ70</f>
        <v/>
      </c>
      <c r="AB63" s="258">
        <f>Gesellenprüfung!AI70</f>
        <v>0</v>
      </c>
      <c r="AC63" s="275" t="str">
        <f>Gesellenprüfung!AJ70</f>
        <v/>
      </c>
      <c r="AD63" s="254" t="str">
        <f>Gesellenprüfung!AK70</f>
        <v/>
      </c>
      <c r="AE63" s="275" t="str">
        <f>Gesellenprüfung!BA70</f>
        <v/>
      </c>
      <c r="AF63" s="289" t="str">
        <f>IF((Gesellenprüfung!AL70)="D","nicht bestanden","bestanden")</f>
        <v>bestanden</v>
      </c>
      <c r="AG63" s="100">
        <f>Gesellenprüfung!AM70</f>
        <v>0</v>
      </c>
      <c r="AH63" s="42">
        <f>Gesellenprüfung!AN70</f>
        <v>0</v>
      </c>
      <c r="AI63" s="42">
        <f>Gesellenprüfung!AO70</f>
        <v>0</v>
      </c>
      <c r="AJ63" s="42">
        <f>Gesellenprüfung!AP70</f>
        <v>0</v>
      </c>
      <c r="AK63" s="275" t="str">
        <f>Gesellenprüfung!AQ70</f>
        <v/>
      </c>
      <c r="AL63" s="254" t="str">
        <f>Gesellenprüfung!AR70</f>
        <v/>
      </c>
      <c r="AM63" s="275" t="str">
        <f>Gesellenprüfung!BB70</f>
        <v/>
      </c>
      <c r="AN63" s="291" t="str">
        <f>IF((Gesellenprüfung!AS70)="D","nicht bestanden","bestanden")</f>
        <v>bestanden</v>
      </c>
      <c r="AO63" s="260" t="str">
        <f>IF(Gesellenprüfung!AU70="","nein",Gesellenprüfung!AU70)</f>
        <v>nein</v>
      </c>
      <c r="AP63" s="255" t="str">
        <f>IF(Gesellenprüfung!AV70="","",Gesellenprüfung!AV70)</f>
        <v/>
      </c>
      <c r="AQ63" s="43" t="str">
        <f>IF(Gesellenprüfung!AW70="","",Gesellenprüfung!AW70)</f>
        <v/>
      </c>
    </row>
    <row r="64" spans="1:43">
      <c r="A64" s="118">
        <f>Gesellenprüfung!A71</f>
        <v>0</v>
      </c>
      <c r="B64" s="277">
        <f>Gesellenprüfung!B71</f>
        <v>0</v>
      </c>
      <c r="C64" s="277">
        <f>Gesellenprüfung!C71</f>
        <v>0</v>
      </c>
      <c r="D64" s="277">
        <f>Gesellenprüfung!D71</f>
        <v>0</v>
      </c>
      <c r="E64" s="277">
        <f>Gesellenprüfung!E71</f>
        <v>0</v>
      </c>
      <c r="F64" s="278">
        <f>Gesellenprüfung!F71</f>
        <v>0</v>
      </c>
      <c r="G64" s="277">
        <f>Gesellenprüfung!G71</f>
        <v>0</v>
      </c>
      <c r="H64" s="279" t="str">
        <f>IF(Gesellenprüfung!H71="","",Gesellenprüfung!H71)</f>
        <v/>
      </c>
      <c r="I64" s="280">
        <f>Gesellenprüfung!I71</f>
        <v>0</v>
      </c>
      <c r="J64" s="100" t="str">
        <f>Gesellenprüfung!M71</f>
        <v/>
      </c>
      <c r="K64" s="253" t="str">
        <f>Gesellenprüfung!O71</f>
        <v/>
      </c>
      <c r="L64" s="256" t="str">
        <f>Gesellenprüfung!N71</f>
        <v/>
      </c>
      <c r="M64" s="100" t="str">
        <f>Gesellenprüfung!R71</f>
        <v/>
      </c>
      <c r="N64" s="253" t="str">
        <f>Gesellenprüfung!T71</f>
        <v/>
      </c>
      <c r="O64" s="256" t="str">
        <f>Gesellenprüfung!S71</f>
        <v/>
      </c>
      <c r="P64" s="274" t="str">
        <f>Gesellenprüfung!U71</f>
        <v/>
      </c>
      <c r="Q64" s="257" t="str">
        <f>Gesellenprüfung!W71</f>
        <v/>
      </c>
      <c r="R64" s="256" t="str">
        <f>Gesellenprüfung!V71</f>
        <v/>
      </c>
      <c r="S64" s="256" t="str">
        <f>Gesellenprüfung!AX71</f>
        <v/>
      </c>
      <c r="T64" s="100" t="str">
        <f>Gesellenprüfung!Z71</f>
        <v/>
      </c>
      <c r="U64" s="253" t="str">
        <f>Gesellenprüfung!AB71</f>
        <v/>
      </c>
      <c r="V64" s="256" t="str">
        <f>Gesellenprüfung!AA71</f>
        <v/>
      </c>
      <c r="W64" s="256" t="str">
        <f>Gesellenprüfung!AY71</f>
        <v/>
      </c>
      <c r="X64" s="100" t="str">
        <f>Gesellenprüfung!AF71</f>
        <v/>
      </c>
      <c r="Y64" s="253" t="str">
        <f>Gesellenprüfung!AH71</f>
        <v/>
      </c>
      <c r="Z64" s="256" t="str">
        <f>Gesellenprüfung!AG71</f>
        <v/>
      </c>
      <c r="AA64" s="256" t="str">
        <f>Gesellenprüfung!AZ71</f>
        <v/>
      </c>
      <c r="AB64" s="258">
        <f>Gesellenprüfung!AI71</f>
        <v>0</v>
      </c>
      <c r="AC64" s="275" t="str">
        <f>Gesellenprüfung!AJ71</f>
        <v/>
      </c>
      <c r="AD64" s="254" t="str">
        <f>Gesellenprüfung!AK71</f>
        <v/>
      </c>
      <c r="AE64" s="275" t="str">
        <f>Gesellenprüfung!BA71</f>
        <v/>
      </c>
      <c r="AF64" s="289" t="str">
        <f>IF((Gesellenprüfung!AL71)="D","nicht bestanden","bestanden")</f>
        <v>bestanden</v>
      </c>
      <c r="AG64" s="100">
        <f>Gesellenprüfung!AM71</f>
        <v>0</v>
      </c>
      <c r="AH64" s="42">
        <f>Gesellenprüfung!AN71</f>
        <v>0</v>
      </c>
      <c r="AI64" s="42">
        <f>Gesellenprüfung!AO71</f>
        <v>0</v>
      </c>
      <c r="AJ64" s="42">
        <f>Gesellenprüfung!AP71</f>
        <v>0</v>
      </c>
      <c r="AK64" s="275" t="str">
        <f>Gesellenprüfung!AQ71</f>
        <v/>
      </c>
      <c r="AL64" s="254" t="str">
        <f>Gesellenprüfung!AR71</f>
        <v/>
      </c>
      <c r="AM64" s="275" t="str">
        <f>Gesellenprüfung!BB71</f>
        <v/>
      </c>
      <c r="AN64" s="291" t="str">
        <f>IF((Gesellenprüfung!AS71)="D","nicht bestanden","bestanden")</f>
        <v>bestanden</v>
      </c>
      <c r="AO64" s="260" t="str">
        <f>IF(Gesellenprüfung!AU71="","nein",Gesellenprüfung!AU71)</f>
        <v>nein</v>
      </c>
      <c r="AP64" s="255" t="str">
        <f>IF(Gesellenprüfung!AV71="","",Gesellenprüfung!AV71)</f>
        <v/>
      </c>
      <c r="AQ64" s="43" t="str">
        <f>IF(Gesellenprüfung!AW71="","",Gesellenprüfung!AW71)</f>
        <v/>
      </c>
    </row>
    <row r="65" spans="1:43">
      <c r="A65" s="118">
        <f>Gesellenprüfung!A72</f>
        <v>0</v>
      </c>
      <c r="B65" s="277">
        <f>Gesellenprüfung!B72</f>
        <v>0</v>
      </c>
      <c r="C65" s="277">
        <f>Gesellenprüfung!C72</f>
        <v>0</v>
      </c>
      <c r="D65" s="277">
        <f>Gesellenprüfung!D72</f>
        <v>0</v>
      </c>
      <c r="E65" s="277">
        <f>Gesellenprüfung!E72</f>
        <v>0</v>
      </c>
      <c r="F65" s="278">
        <f>Gesellenprüfung!F72</f>
        <v>0</v>
      </c>
      <c r="G65" s="277">
        <f>Gesellenprüfung!G72</f>
        <v>0</v>
      </c>
      <c r="H65" s="279" t="str">
        <f>IF(Gesellenprüfung!H72="","",Gesellenprüfung!H72)</f>
        <v/>
      </c>
      <c r="I65" s="280">
        <f>Gesellenprüfung!I72</f>
        <v>0</v>
      </c>
      <c r="J65" s="100" t="str">
        <f>Gesellenprüfung!M72</f>
        <v/>
      </c>
      <c r="K65" s="253" t="str">
        <f>Gesellenprüfung!O72</f>
        <v/>
      </c>
      <c r="L65" s="256" t="str">
        <f>Gesellenprüfung!N72</f>
        <v/>
      </c>
      <c r="M65" s="100" t="str">
        <f>Gesellenprüfung!R72</f>
        <v/>
      </c>
      <c r="N65" s="253" t="str">
        <f>Gesellenprüfung!T72</f>
        <v/>
      </c>
      <c r="O65" s="256" t="str">
        <f>Gesellenprüfung!S72</f>
        <v/>
      </c>
      <c r="P65" s="274" t="str">
        <f>Gesellenprüfung!U72</f>
        <v/>
      </c>
      <c r="Q65" s="257" t="str">
        <f>Gesellenprüfung!W72</f>
        <v/>
      </c>
      <c r="R65" s="256" t="str">
        <f>Gesellenprüfung!V72</f>
        <v/>
      </c>
      <c r="S65" s="256" t="str">
        <f>Gesellenprüfung!AX72</f>
        <v/>
      </c>
      <c r="T65" s="100" t="str">
        <f>Gesellenprüfung!Z72</f>
        <v/>
      </c>
      <c r="U65" s="253" t="str">
        <f>Gesellenprüfung!AB72</f>
        <v/>
      </c>
      <c r="V65" s="256" t="str">
        <f>Gesellenprüfung!AA72</f>
        <v/>
      </c>
      <c r="W65" s="256" t="str">
        <f>Gesellenprüfung!AY72</f>
        <v/>
      </c>
      <c r="X65" s="100" t="str">
        <f>Gesellenprüfung!AF72</f>
        <v/>
      </c>
      <c r="Y65" s="253" t="str">
        <f>Gesellenprüfung!AH72</f>
        <v/>
      </c>
      <c r="Z65" s="256" t="str">
        <f>Gesellenprüfung!AG72</f>
        <v/>
      </c>
      <c r="AA65" s="256" t="str">
        <f>Gesellenprüfung!AZ72</f>
        <v/>
      </c>
      <c r="AB65" s="258">
        <f>Gesellenprüfung!AI72</f>
        <v>0</v>
      </c>
      <c r="AC65" s="275" t="str">
        <f>Gesellenprüfung!AJ72</f>
        <v/>
      </c>
      <c r="AD65" s="254" t="str">
        <f>Gesellenprüfung!AK72</f>
        <v/>
      </c>
      <c r="AE65" s="275" t="str">
        <f>Gesellenprüfung!BA72</f>
        <v/>
      </c>
      <c r="AF65" s="289" t="str">
        <f>IF((Gesellenprüfung!AL72)="D","nicht bestanden","bestanden")</f>
        <v>bestanden</v>
      </c>
      <c r="AG65" s="100">
        <f>Gesellenprüfung!AM72</f>
        <v>0</v>
      </c>
      <c r="AH65" s="42">
        <f>Gesellenprüfung!AN72</f>
        <v>0</v>
      </c>
      <c r="AI65" s="42">
        <f>Gesellenprüfung!AO72</f>
        <v>0</v>
      </c>
      <c r="AJ65" s="42">
        <f>Gesellenprüfung!AP72</f>
        <v>0</v>
      </c>
      <c r="AK65" s="275" t="str">
        <f>Gesellenprüfung!AQ72</f>
        <v/>
      </c>
      <c r="AL65" s="254" t="str">
        <f>Gesellenprüfung!AR72</f>
        <v/>
      </c>
      <c r="AM65" s="275" t="str">
        <f>Gesellenprüfung!BB72</f>
        <v/>
      </c>
      <c r="AN65" s="291" t="str">
        <f>IF((Gesellenprüfung!AS72)="D","nicht bestanden","bestanden")</f>
        <v>bestanden</v>
      </c>
      <c r="AO65" s="260" t="str">
        <f>IF(Gesellenprüfung!AU72="","nein",Gesellenprüfung!AU72)</f>
        <v>nein</v>
      </c>
      <c r="AP65" s="255" t="str">
        <f>IF(Gesellenprüfung!AV72="","",Gesellenprüfung!AV72)</f>
        <v/>
      </c>
      <c r="AQ65" s="43" t="str">
        <f>IF(Gesellenprüfung!AW72="","",Gesellenprüfung!AW72)</f>
        <v/>
      </c>
    </row>
    <row r="66" spans="1:43">
      <c r="A66" s="118">
        <f>Gesellenprüfung!A73</f>
        <v>0</v>
      </c>
      <c r="B66" s="277">
        <f>Gesellenprüfung!B73</f>
        <v>0</v>
      </c>
      <c r="C66" s="277">
        <f>Gesellenprüfung!C73</f>
        <v>0</v>
      </c>
      <c r="D66" s="277">
        <f>Gesellenprüfung!D73</f>
        <v>0</v>
      </c>
      <c r="E66" s="277">
        <f>Gesellenprüfung!E73</f>
        <v>0</v>
      </c>
      <c r="F66" s="278">
        <f>Gesellenprüfung!F73</f>
        <v>0</v>
      </c>
      <c r="G66" s="277">
        <f>Gesellenprüfung!G73</f>
        <v>0</v>
      </c>
      <c r="H66" s="279" t="str">
        <f>IF(Gesellenprüfung!H73="","",Gesellenprüfung!H73)</f>
        <v/>
      </c>
      <c r="I66" s="280">
        <f>Gesellenprüfung!I73</f>
        <v>0</v>
      </c>
      <c r="J66" s="100" t="str">
        <f>Gesellenprüfung!M73</f>
        <v/>
      </c>
      <c r="K66" s="253" t="str">
        <f>Gesellenprüfung!O73</f>
        <v/>
      </c>
      <c r="L66" s="256" t="str">
        <f>Gesellenprüfung!N73</f>
        <v/>
      </c>
      <c r="M66" s="100" t="str">
        <f>Gesellenprüfung!R73</f>
        <v/>
      </c>
      <c r="N66" s="253" t="str">
        <f>Gesellenprüfung!T73</f>
        <v/>
      </c>
      <c r="O66" s="256" t="str">
        <f>Gesellenprüfung!S73</f>
        <v/>
      </c>
      <c r="P66" s="274" t="str">
        <f>Gesellenprüfung!U73</f>
        <v/>
      </c>
      <c r="Q66" s="257" t="str">
        <f>Gesellenprüfung!W73</f>
        <v/>
      </c>
      <c r="R66" s="256" t="str">
        <f>Gesellenprüfung!V73</f>
        <v/>
      </c>
      <c r="S66" s="256" t="str">
        <f>Gesellenprüfung!AX73</f>
        <v/>
      </c>
      <c r="T66" s="100" t="str">
        <f>Gesellenprüfung!Z73</f>
        <v/>
      </c>
      <c r="U66" s="253" t="str">
        <f>Gesellenprüfung!AB73</f>
        <v/>
      </c>
      <c r="V66" s="256" t="str">
        <f>Gesellenprüfung!AA73</f>
        <v/>
      </c>
      <c r="W66" s="256" t="str">
        <f>Gesellenprüfung!AY73</f>
        <v/>
      </c>
      <c r="X66" s="100" t="str">
        <f>Gesellenprüfung!AF73</f>
        <v/>
      </c>
      <c r="Y66" s="253" t="str">
        <f>Gesellenprüfung!AH73</f>
        <v/>
      </c>
      <c r="Z66" s="256" t="str">
        <f>Gesellenprüfung!AG73</f>
        <v/>
      </c>
      <c r="AA66" s="256" t="str">
        <f>Gesellenprüfung!AZ73</f>
        <v/>
      </c>
      <c r="AB66" s="258">
        <f>Gesellenprüfung!AI73</f>
        <v>0</v>
      </c>
      <c r="AC66" s="275" t="str">
        <f>Gesellenprüfung!AJ73</f>
        <v/>
      </c>
      <c r="AD66" s="254" t="str">
        <f>Gesellenprüfung!AK73</f>
        <v/>
      </c>
      <c r="AE66" s="275" t="str">
        <f>Gesellenprüfung!BA73</f>
        <v/>
      </c>
      <c r="AF66" s="289" t="str">
        <f>IF((Gesellenprüfung!AL73)="D","nicht bestanden","bestanden")</f>
        <v>bestanden</v>
      </c>
      <c r="AG66" s="100">
        <f>Gesellenprüfung!AM73</f>
        <v>0</v>
      </c>
      <c r="AH66" s="42">
        <f>Gesellenprüfung!AN73</f>
        <v>0</v>
      </c>
      <c r="AI66" s="42">
        <f>Gesellenprüfung!AO73</f>
        <v>0</v>
      </c>
      <c r="AJ66" s="42">
        <f>Gesellenprüfung!AP73</f>
        <v>0</v>
      </c>
      <c r="AK66" s="275" t="str">
        <f>Gesellenprüfung!AQ73</f>
        <v/>
      </c>
      <c r="AL66" s="254" t="str">
        <f>Gesellenprüfung!AR73</f>
        <v/>
      </c>
      <c r="AM66" s="275" t="str">
        <f>Gesellenprüfung!BB73</f>
        <v/>
      </c>
      <c r="AN66" s="291" t="str">
        <f>IF((Gesellenprüfung!AS73)="D","nicht bestanden","bestanden")</f>
        <v>bestanden</v>
      </c>
      <c r="AO66" s="260" t="str">
        <f>IF(Gesellenprüfung!AU73="","nein",Gesellenprüfung!AU73)</f>
        <v>nein</v>
      </c>
      <c r="AP66" s="255" t="str">
        <f>IF(Gesellenprüfung!AV73="","",Gesellenprüfung!AV73)</f>
        <v/>
      </c>
      <c r="AQ66" s="43" t="str">
        <f>IF(Gesellenprüfung!AW73="","",Gesellenprüfung!AW73)</f>
        <v/>
      </c>
    </row>
    <row r="67" spans="1:43">
      <c r="A67" s="118">
        <f>Gesellenprüfung!A74</f>
        <v>0</v>
      </c>
      <c r="B67" s="277">
        <f>Gesellenprüfung!B74</f>
        <v>0</v>
      </c>
      <c r="C67" s="277">
        <f>Gesellenprüfung!C74</f>
        <v>0</v>
      </c>
      <c r="D67" s="277">
        <f>Gesellenprüfung!D74</f>
        <v>0</v>
      </c>
      <c r="E67" s="277">
        <f>Gesellenprüfung!E74</f>
        <v>0</v>
      </c>
      <c r="F67" s="278">
        <f>Gesellenprüfung!F74</f>
        <v>0</v>
      </c>
      <c r="G67" s="277">
        <f>Gesellenprüfung!G74</f>
        <v>0</v>
      </c>
      <c r="H67" s="279" t="str">
        <f>IF(Gesellenprüfung!H74="","",Gesellenprüfung!H74)</f>
        <v/>
      </c>
      <c r="I67" s="280">
        <f>Gesellenprüfung!I74</f>
        <v>0</v>
      </c>
      <c r="J67" s="100" t="str">
        <f>Gesellenprüfung!M74</f>
        <v/>
      </c>
      <c r="K67" s="253" t="str">
        <f>Gesellenprüfung!O74</f>
        <v/>
      </c>
      <c r="L67" s="256" t="str">
        <f>Gesellenprüfung!N74</f>
        <v/>
      </c>
      <c r="M67" s="100" t="str">
        <f>Gesellenprüfung!R74</f>
        <v/>
      </c>
      <c r="N67" s="253" t="str">
        <f>Gesellenprüfung!T74</f>
        <v/>
      </c>
      <c r="O67" s="256" t="str">
        <f>Gesellenprüfung!S74</f>
        <v/>
      </c>
      <c r="P67" s="274" t="str">
        <f>Gesellenprüfung!U74</f>
        <v/>
      </c>
      <c r="Q67" s="257" t="str">
        <f>Gesellenprüfung!W74</f>
        <v/>
      </c>
      <c r="R67" s="256" t="str">
        <f>Gesellenprüfung!V74</f>
        <v/>
      </c>
      <c r="S67" s="256" t="str">
        <f>Gesellenprüfung!AX74</f>
        <v/>
      </c>
      <c r="T67" s="100" t="str">
        <f>Gesellenprüfung!Z74</f>
        <v/>
      </c>
      <c r="U67" s="253" t="str">
        <f>Gesellenprüfung!AB74</f>
        <v/>
      </c>
      <c r="V67" s="256" t="str">
        <f>Gesellenprüfung!AA74</f>
        <v/>
      </c>
      <c r="W67" s="256" t="str">
        <f>Gesellenprüfung!AY74</f>
        <v/>
      </c>
      <c r="X67" s="100" t="str">
        <f>Gesellenprüfung!AF74</f>
        <v/>
      </c>
      <c r="Y67" s="253" t="str">
        <f>Gesellenprüfung!AH74</f>
        <v/>
      </c>
      <c r="Z67" s="256" t="str">
        <f>Gesellenprüfung!AG74</f>
        <v/>
      </c>
      <c r="AA67" s="256" t="str">
        <f>Gesellenprüfung!AZ74</f>
        <v/>
      </c>
      <c r="AB67" s="258">
        <f>Gesellenprüfung!AI74</f>
        <v>0</v>
      </c>
      <c r="AC67" s="275" t="str">
        <f>Gesellenprüfung!AJ74</f>
        <v/>
      </c>
      <c r="AD67" s="254" t="str">
        <f>Gesellenprüfung!AK74</f>
        <v/>
      </c>
      <c r="AE67" s="275" t="str">
        <f>Gesellenprüfung!BA74</f>
        <v/>
      </c>
      <c r="AF67" s="289" t="str">
        <f>IF((Gesellenprüfung!AL74)="D","nicht bestanden","bestanden")</f>
        <v>bestanden</v>
      </c>
      <c r="AG67" s="100">
        <f>Gesellenprüfung!AM74</f>
        <v>0</v>
      </c>
      <c r="AH67" s="42">
        <f>Gesellenprüfung!AN74</f>
        <v>0</v>
      </c>
      <c r="AI67" s="42">
        <f>Gesellenprüfung!AO74</f>
        <v>0</v>
      </c>
      <c r="AJ67" s="42">
        <f>Gesellenprüfung!AP74</f>
        <v>0</v>
      </c>
      <c r="AK67" s="275" t="str">
        <f>Gesellenprüfung!AQ74</f>
        <v/>
      </c>
      <c r="AL67" s="254" t="str">
        <f>Gesellenprüfung!AR74</f>
        <v/>
      </c>
      <c r="AM67" s="275" t="str">
        <f>Gesellenprüfung!BB74</f>
        <v/>
      </c>
      <c r="AN67" s="291" t="str">
        <f>IF((Gesellenprüfung!AS74)="D","nicht bestanden","bestanden")</f>
        <v>bestanden</v>
      </c>
      <c r="AO67" s="260" t="str">
        <f>IF(Gesellenprüfung!AU74="","nein",Gesellenprüfung!AU74)</f>
        <v>nein</v>
      </c>
      <c r="AP67" s="255" t="str">
        <f>IF(Gesellenprüfung!AV74="","",Gesellenprüfung!AV74)</f>
        <v/>
      </c>
      <c r="AQ67" s="43" t="str">
        <f>IF(Gesellenprüfung!AW74="","",Gesellenprüfung!AW74)</f>
        <v/>
      </c>
    </row>
    <row r="68" spans="1:43">
      <c r="A68" s="118">
        <f>Gesellenprüfung!A75</f>
        <v>0</v>
      </c>
      <c r="B68" s="277">
        <f>Gesellenprüfung!B75</f>
        <v>0</v>
      </c>
      <c r="C68" s="277">
        <f>Gesellenprüfung!C75</f>
        <v>0</v>
      </c>
      <c r="D68" s="277">
        <f>Gesellenprüfung!D75</f>
        <v>0</v>
      </c>
      <c r="E68" s="277">
        <f>Gesellenprüfung!E75</f>
        <v>0</v>
      </c>
      <c r="F68" s="278">
        <f>Gesellenprüfung!F75</f>
        <v>0</v>
      </c>
      <c r="G68" s="277">
        <f>Gesellenprüfung!G75</f>
        <v>0</v>
      </c>
      <c r="H68" s="279" t="str">
        <f>IF(Gesellenprüfung!H75="","",Gesellenprüfung!H75)</f>
        <v/>
      </c>
      <c r="I68" s="280">
        <f>Gesellenprüfung!I75</f>
        <v>0</v>
      </c>
      <c r="J68" s="100" t="str">
        <f>Gesellenprüfung!M75</f>
        <v/>
      </c>
      <c r="K68" s="253" t="str">
        <f>Gesellenprüfung!O75</f>
        <v/>
      </c>
      <c r="L68" s="256" t="str">
        <f>Gesellenprüfung!N75</f>
        <v/>
      </c>
      <c r="M68" s="100" t="str">
        <f>Gesellenprüfung!R75</f>
        <v/>
      </c>
      <c r="N68" s="253" t="str">
        <f>Gesellenprüfung!T75</f>
        <v/>
      </c>
      <c r="O68" s="256" t="str">
        <f>Gesellenprüfung!S75</f>
        <v/>
      </c>
      <c r="P68" s="274" t="str">
        <f>Gesellenprüfung!U75</f>
        <v/>
      </c>
      <c r="Q68" s="257" t="str">
        <f>Gesellenprüfung!W75</f>
        <v/>
      </c>
      <c r="R68" s="256" t="str">
        <f>Gesellenprüfung!V75</f>
        <v/>
      </c>
      <c r="S68" s="256" t="str">
        <f>Gesellenprüfung!AX75</f>
        <v/>
      </c>
      <c r="T68" s="100" t="str">
        <f>Gesellenprüfung!Z75</f>
        <v/>
      </c>
      <c r="U68" s="253" t="str">
        <f>Gesellenprüfung!AB75</f>
        <v/>
      </c>
      <c r="V68" s="256" t="str">
        <f>Gesellenprüfung!AA75</f>
        <v/>
      </c>
      <c r="W68" s="256" t="str">
        <f>Gesellenprüfung!AY75</f>
        <v/>
      </c>
      <c r="X68" s="100" t="str">
        <f>Gesellenprüfung!AF75</f>
        <v/>
      </c>
      <c r="Y68" s="253" t="str">
        <f>Gesellenprüfung!AH75</f>
        <v/>
      </c>
      <c r="Z68" s="256" t="str">
        <f>Gesellenprüfung!AG75</f>
        <v/>
      </c>
      <c r="AA68" s="256" t="str">
        <f>Gesellenprüfung!AZ75</f>
        <v/>
      </c>
      <c r="AB68" s="258">
        <f>Gesellenprüfung!AI75</f>
        <v>0</v>
      </c>
      <c r="AC68" s="275" t="str">
        <f>Gesellenprüfung!AJ75</f>
        <v/>
      </c>
      <c r="AD68" s="254" t="str">
        <f>Gesellenprüfung!AK75</f>
        <v/>
      </c>
      <c r="AE68" s="275" t="str">
        <f>Gesellenprüfung!BA75</f>
        <v/>
      </c>
      <c r="AF68" s="289" t="str">
        <f>IF((Gesellenprüfung!AL75)="D","nicht bestanden","bestanden")</f>
        <v>bestanden</v>
      </c>
      <c r="AG68" s="100">
        <f>Gesellenprüfung!AM75</f>
        <v>0</v>
      </c>
      <c r="AH68" s="42">
        <f>Gesellenprüfung!AN75</f>
        <v>0</v>
      </c>
      <c r="AI68" s="42">
        <f>Gesellenprüfung!AO75</f>
        <v>0</v>
      </c>
      <c r="AJ68" s="42">
        <f>Gesellenprüfung!AP75</f>
        <v>0</v>
      </c>
      <c r="AK68" s="275" t="str">
        <f>Gesellenprüfung!AQ75</f>
        <v/>
      </c>
      <c r="AL68" s="254" t="str">
        <f>Gesellenprüfung!AR75</f>
        <v/>
      </c>
      <c r="AM68" s="275" t="str">
        <f>Gesellenprüfung!BB75</f>
        <v/>
      </c>
      <c r="AN68" s="291" t="str">
        <f>IF((Gesellenprüfung!AS75)="D","nicht bestanden","bestanden")</f>
        <v>bestanden</v>
      </c>
      <c r="AO68" s="260" t="str">
        <f>IF(Gesellenprüfung!AU75="","nein",Gesellenprüfung!AU75)</f>
        <v>nein</v>
      </c>
      <c r="AP68" s="255" t="str">
        <f>IF(Gesellenprüfung!AV75="","",Gesellenprüfung!AV75)</f>
        <v/>
      </c>
      <c r="AQ68" s="43" t="str">
        <f>IF(Gesellenprüfung!AW75="","",Gesellenprüfung!AW75)</f>
        <v/>
      </c>
    </row>
    <row r="69" spans="1:43">
      <c r="A69" s="118">
        <f>Gesellenprüfung!A76</f>
        <v>0</v>
      </c>
      <c r="B69" s="277">
        <f>Gesellenprüfung!B76</f>
        <v>0</v>
      </c>
      <c r="C69" s="277">
        <f>Gesellenprüfung!C76</f>
        <v>0</v>
      </c>
      <c r="D69" s="277">
        <f>Gesellenprüfung!D76</f>
        <v>0</v>
      </c>
      <c r="E69" s="277">
        <f>Gesellenprüfung!E76</f>
        <v>0</v>
      </c>
      <c r="F69" s="278">
        <f>Gesellenprüfung!F76</f>
        <v>0</v>
      </c>
      <c r="G69" s="277">
        <f>Gesellenprüfung!G76</f>
        <v>0</v>
      </c>
      <c r="H69" s="279" t="str">
        <f>IF(Gesellenprüfung!H76="","",Gesellenprüfung!H76)</f>
        <v/>
      </c>
      <c r="I69" s="280">
        <f>Gesellenprüfung!I76</f>
        <v>0</v>
      </c>
      <c r="J69" s="100" t="str">
        <f>Gesellenprüfung!M76</f>
        <v/>
      </c>
      <c r="K69" s="253" t="str">
        <f>Gesellenprüfung!O76</f>
        <v/>
      </c>
      <c r="L69" s="256" t="str">
        <f>Gesellenprüfung!N76</f>
        <v/>
      </c>
      <c r="M69" s="100" t="str">
        <f>Gesellenprüfung!R76</f>
        <v/>
      </c>
      <c r="N69" s="253" t="str">
        <f>Gesellenprüfung!T76</f>
        <v/>
      </c>
      <c r="O69" s="256" t="str">
        <f>Gesellenprüfung!S76</f>
        <v/>
      </c>
      <c r="P69" s="274" t="str">
        <f>Gesellenprüfung!U76</f>
        <v/>
      </c>
      <c r="Q69" s="257" t="str">
        <f>Gesellenprüfung!W76</f>
        <v/>
      </c>
      <c r="R69" s="256" t="str">
        <f>Gesellenprüfung!V76</f>
        <v/>
      </c>
      <c r="S69" s="256" t="str">
        <f>Gesellenprüfung!AX76</f>
        <v/>
      </c>
      <c r="T69" s="100" t="str">
        <f>Gesellenprüfung!Z76</f>
        <v/>
      </c>
      <c r="U69" s="253" t="str">
        <f>Gesellenprüfung!AB76</f>
        <v/>
      </c>
      <c r="V69" s="256" t="str">
        <f>Gesellenprüfung!AA76</f>
        <v/>
      </c>
      <c r="W69" s="256" t="str">
        <f>Gesellenprüfung!AY76</f>
        <v/>
      </c>
      <c r="X69" s="100" t="str">
        <f>Gesellenprüfung!AF76</f>
        <v/>
      </c>
      <c r="Y69" s="253" t="str">
        <f>Gesellenprüfung!AH76</f>
        <v/>
      </c>
      <c r="Z69" s="256" t="str">
        <f>Gesellenprüfung!AG76</f>
        <v/>
      </c>
      <c r="AA69" s="256" t="str">
        <f>Gesellenprüfung!AZ76</f>
        <v/>
      </c>
      <c r="AB69" s="258">
        <f>Gesellenprüfung!AI76</f>
        <v>0</v>
      </c>
      <c r="AC69" s="275" t="str">
        <f>Gesellenprüfung!AJ76</f>
        <v/>
      </c>
      <c r="AD69" s="254" t="str">
        <f>Gesellenprüfung!AK76</f>
        <v/>
      </c>
      <c r="AE69" s="275" t="str">
        <f>Gesellenprüfung!BA76</f>
        <v/>
      </c>
      <c r="AF69" s="289" t="str">
        <f>IF((Gesellenprüfung!AL76)="D","nicht bestanden","bestanden")</f>
        <v>bestanden</v>
      </c>
      <c r="AG69" s="100">
        <f>Gesellenprüfung!AM76</f>
        <v>0</v>
      </c>
      <c r="AH69" s="42">
        <f>Gesellenprüfung!AN76</f>
        <v>0</v>
      </c>
      <c r="AI69" s="42">
        <f>Gesellenprüfung!AO76</f>
        <v>0</v>
      </c>
      <c r="AJ69" s="42">
        <f>Gesellenprüfung!AP76</f>
        <v>0</v>
      </c>
      <c r="AK69" s="275" t="str">
        <f>Gesellenprüfung!AQ76</f>
        <v/>
      </c>
      <c r="AL69" s="254" t="str">
        <f>Gesellenprüfung!AR76</f>
        <v/>
      </c>
      <c r="AM69" s="275" t="str">
        <f>Gesellenprüfung!BB76</f>
        <v/>
      </c>
      <c r="AN69" s="291" t="str">
        <f>IF((Gesellenprüfung!AS76)="D","nicht bestanden","bestanden")</f>
        <v>bestanden</v>
      </c>
      <c r="AO69" s="260" t="str">
        <f>IF(Gesellenprüfung!AU76="","nein",Gesellenprüfung!AU76)</f>
        <v>nein</v>
      </c>
      <c r="AP69" s="255" t="str">
        <f>IF(Gesellenprüfung!AV76="","",Gesellenprüfung!AV76)</f>
        <v/>
      </c>
      <c r="AQ69" s="43" t="str">
        <f>IF(Gesellenprüfung!AW76="","",Gesellenprüfung!AW76)</f>
        <v/>
      </c>
    </row>
    <row r="70" spans="1:43">
      <c r="A70" s="118">
        <f>Gesellenprüfung!A77</f>
        <v>0</v>
      </c>
      <c r="B70" s="277">
        <f>Gesellenprüfung!B77</f>
        <v>0</v>
      </c>
      <c r="C70" s="277">
        <f>Gesellenprüfung!C77</f>
        <v>0</v>
      </c>
      <c r="D70" s="277">
        <f>Gesellenprüfung!D77</f>
        <v>0</v>
      </c>
      <c r="E70" s="277">
        <f>Gesellenprüfung!E77</f>
        <v>0</v>
      </c>
      <c r="F70" s="278">
        <f>Gesellenprüfung!F77</f>
        <v>0</v>
      </c>
      <c r="G70" s="277">
        <f>Gesellenprüfung!G77</f>
        <v>0</v>
      </c>
      <c r="H70" s="279" t="str">
        <f>IF(Gesellenprüfung!H77="","",Gesellenprüfung!H77)</f>
        <v/>
      </c>
      <c r="I70" s="280">
        <f>Gesellenprüfung!I77</f>
        <v>0</v>
      </c>
      <c r="J70" s="100" t="str">
        <f>Gesellenprüfung!M77</f>
        <v/>
      </c>
      <c r="K70" s="253" t="str">
        <f>Gesellenprüfung!O77</f>
        <v/>
      </c>
      <c r="L70" s="256" t="str">
        <f>Gesellenprüfung!N77</f>
        <v/>
      </c>
      <c r="M70" s="100" t="str">
        <f>Gesellenprüfung!R77</f>
        <v/>
      </c>
      <c r="N70" s="253" t="str">
        <f>Gesellenprüfung!T77</f>
        <v/>
      </c>
      <c r="O70" s="256" t="str">
        <f>Gesellenprüfung!S77</f>
        <v/>
      </c>
      <c r="P70" s="274" t="str">
        <f>Gesellenprüfung!U77</f>
        <v/>
      </c>
      <c r="Q70" s="257" t="str">
        <f>Gesellenprüfung!W77</f>
        <v/>
      </c>
      <c r="R70" s="256" t="str">
        <f>Gesellenprüfung!V77</f>
        <v/>
      </c>
      <c r="S70" s="256" t="str">
        <f>Gesellenprüfung!AX77</f>
        <v/>
      </c>
      <c r="T70" s="100" t="str">
        <f>Gesellenprüfung!Z77</f>
        <v/>
      </c>
      <c r="U70" s="253" t="str">
        <f>Gesellenprüfung!AB77</f>
        <v/>
      </c>
      <c r="V70" s="256" t="str">
        <f>Gesellenprüfung!AA77</f>
        <v/>
      </c>
      <c r="W70" s="256" t="str">
        <f>Gesellenprüfung!AY77</f>
        <v/>
      </c>
      <c r="X70" s="100" t="str">
        <f>Gesellenprüfung!AF77</f>
        <v/>
      </c>
      <c r="Y70" s="253" t="str">
        <f>Gesellenprüfung!AH77</f>
        <v/>
      </c>
      <c r="Z70" s="256" t="str">
        <f>Gesellenprüfung!AG77</f>
        <v/>
      </c>
      <c r="AA70" s="256" t="str">
        <f>Gesellenprüfung!AZ77</f>
        <v/>
      </c>
      <c r="AB70" s="258">
        <f>Gesellenprüfung!AI77</f>
        <v>0</v>
      </c>
      <c r="AC70" s="275" t="str">
        <f>Gesellenprüfung!AJ77</f>
        <v/>
      </c>
      <c r="AD70" s="254" t="str">
        <f>Gesellenprüfung!AK77</f>
        <v/>
      </c>
      <c r="AE70" s="275" t="str">
        <f>Gesellenprüfung!BA77</f>
        <v/>
      </c>
      <c r="AF70" s="289" t="str">
        <f>IF((Gesellenprüfung!AL77)="D","nicht bestanden","bestanden")</f>
        <v>bestanden</v>
      </c>
      <c r="AG70" s="100">
        <f>Gesellenprüfung!AM77</f>
        <v>0</v>
      </c>
      <c r="AH70" s="42">
        <f>Gesellenprüfung!AN77</f>
        <v>0</v>
      </c>
      <c r="AI70" s="42">
        <f>Gesellenprüfung!AO77</f>
        <v>0</v>
      </c>
      <c r="AJ70" s="42">
        <f>Gesellenprüfung!AP77</f>
        <v>0</v>
      </c>
      <c r="AK70" s="275" t="str">
        <f>Gesellenprüfung!AQ77</f>
        <v/>
      </c>
      <c r="AL70" s="254" t="str">
        <f>Gesellenprüfung!AR77</f>
        <v/>
      </c>
      <c r="AM70" s="275" t="str">
        <f>Gesellenprüfung!BB77</f>
        <v/>
      </c>
      <c r="AN70" s="291" t="str">
        <f>IF((Gesellenprüfung!AS77)="D","nicht bestanden","bestanden")</f>
        <v>bestanden</v>
      </c>
      <c r="AO70" s="260" t="str">
        <f>IF(Gesellenprüfung!AU77="","nein",Gesellenprüfung!AU77)</f>
        <v>nein</v>
      </c>
      <c r="AP70" s="255" t="str">
        <f>IF(Gesellenprüfung!AV77="","",Gesellenprüfung!AV77)</f>
        <v/>
      </c>
      <c r="AQ70" s="43" t="str">
        <f>IF(Gesellenprüfung!AW77="","",Gesellenprüfung!AW77)</f>
        <v/>
      </c>
    </row>
    <row r="71" spans="1:43">
      <c r="A71" s="118">
        <f>Gesellenprüfung!A78</f>
        <v>0</v>
      </c>
      <c r="B71" s="277">
        <f>Gesellenprüfung!B78</f>
        <v>0</v>
      </c>
      <c r="C71" s="277">
        <f>Gesellenprüfung!C78</f>
        <v>0</v>
      </c>
      <c r="D71" s="277">
        <f>Gesellenprüfung!D78</f>
        <v>0</v>
      </c>
      <c r="E71" s="277">
        <f>Gesellenprüfung!E78</f>
        <v>0</v>
      </c>
      <c r="F71" s="278">
        <f>Gesellenprüfung!F78</f>
        <v>0</v>
      </c>
      <c r="G71" s="277">
        <f>Gesellenprüfung!G78</f>
        <v>0</v>
      </c>
      <c r="H71" s="279" t="str">
        <f>IF(Gesellenprüfung!H78="","",Gesellenprüfung!H78)</f>
        <v/>
      </c>
      <c r="I71" s="280">
        <f>Gesellenprüfung!I78</f>
        <v>0</v>
      </c>
      <c r="J71" s="100" t="str">
        <f>Gesellenprüfung!M78</f>
        <v/>
      </c>
      <c r="K71" s="253" t="str">
        <f>Gesellenprüfung!O78</f>
        <v/>
      </c>
      <c r="L71" s="256" t="str">
        <f>Gesellenprüfung!N78</f>
        <v/>
      </c>
      <c r="M71" s="100" t="str">
        <f>Gesellenprüfung!R78</f>
        <v/>
      </c>
      <c r="N71" s="253" t="str">
        <f>Gesellenprüfung!T78</f>
        <v/>
      </c>
      <c r="O71" s="256" t="str">
        <f>Gesellenprüfung!S78</f>
        <v/>
      </c>
      <c r="P71" s="274" t="str">
        <f>Gesellenprüfung!U78</f>
        <v/>
      </c>
      <c r="Q71" s="257" t="str">
        <f>Gesellenprüfung!W78</f>
        <v/>
      </c>
      <c r="R71" s="256" t="str">
        <f>Gesellenprüfung!V78</f>
        <v/>
      </c>
      <c r="S71" s="256" t="str">
        <f>Gesellenprüfung!AX78</f>
        <v/>
      </c>
      <c r="T71" s="100" t="str">
        <f>Gesellenprüfung!Z78</f>
        <v/>
      </c>
      <c r="U71" s="253" t="str">
        <f>Gesellenprüfung!AB78</f>
        <v/>
      </c>
      <c r="V71" s="256" t="str">
        <f>Gesellenprüfung!AA78</f>
        <v/>
      </c>
      <c r="W71" s="256" t="str">
        <f>Gesellenprüfung!AY78</f>
        <v/>
      </c>
      <c r="X71" s="100" t="str">
        <f>Gesellenprüfung!AF78</f>
        <v/>
      </c>
      <c r="Y71" s="253" t="str">
        <f>Gesellenprüfung!AH78</f>
        <v/>
      </c>
      <c r="Z71" s="256" t="str">
        <f>Gesellenprüfung!AG78</f>
        <v/>
      </c>
      <c r="AA71" s="256" t="str">
        <f>Gesellenprüfung!AZ78</f>
        <v/>
      </c>
      <c r="AB71" s="258">
        <f>Gesellenprüfung!AI78</f>
        <v>0</v>
      </c>
      <c r="AC71" s="275" t="str">
        <f>Gesellenprüfung!AJ78</f>
        <v/>
      </c>
      <c r="AD71" s="254" t="str">
        <f>Gesellenprüfung!AK78</f>
        <v/>
      </c>
      <c r="AE71" s="275" t="str">
        <f>Gesellenprüfung!BA78</f>
        <v/>
      </c>
      <c r="AF71" s="289" t="str">
        <f>IF((Gesellenprüfung!AL78)="D","nicht bestanden","bestanden")</f>
        <v>bestanden</v>
      </c>
      <c r="AG71" s="100">
        <f>Gesellenprüfung!AM78</f>
        <v>0</v>
      </c>
      <c r="AH71" s="42">
        <f>Gesellenprüfung!AN78</f>
        <v>0</v>
      </c>
      <c r="AI71" s="42">
        <f>Gesellenprüfung!AO78</f>
        <v>0</v>
      </c>
      <c r="AJ71" s="42">
        <f>Gesellenprüfung!AP78</f>
        <v>0</v>
      </c>
      <c r="AK71" s="275" t="str">
        <f>Gesellenprüfung!AQ78</f>
        <v/>
      </c>
      <c r="AL71" s="254" t="str">
        <f>Gesellenprüfung!AR78</f>
        <v/>
      </c>
      <c r="AM71" s="275" t="str">
        <f>Gesellenprüfung!BB78</f>
        <v/>
      </c>
      <c r="AN71" s="291" t="str">
        <f>IF((Gesellenprüfung!AS78)="D","nicht bestanden","bestanden")</f>
        <v>bestanden</v>
      </c>
      <c r="AO71" s="260" t="str">
        <f>IF(Gesellenprüfung!AU78="","nein",Gesellenprüfung!AU78)</f>
        <v>nein</v>
      </c>
      <c r="AP71" s="255" t="str">
        <f>IF(Gesellenprüfung!AV78="","",Gesellenprüfung!AV78)</f>
        <v/>
      </c>
      <c r="AQ71" s="43" t="str">
        <f>IF(Gesellenprüfung!AW78="","",Gesellenprüfung!AW78)</f>
        <v/>
      </c>
    </row>
    <row r="72" spans="1:43">
      <c r="A72" s="118">
        <f>Gesellenprüfung!A79</f>
        <v>0</v>
      </c>
      <c r="B72" s="277">
        <f>Gesellenprüfung!B79</f>
        <v>0</v>
      </c>
      <c r="C72" s="277">
        <f>Gesellenprüfung!C79</f>
        <v>0</v>
      </c>
      <c r="D72" s="277">
        <f>Gesellenprüfung!D79</f>
        <v>0</v>
      </c>
      <c r="E72" s="277">
        <f>Gesellenprüfung!E79</f>
        <v>0</v>
      </c>
      <c r="F72" s="278">
        <f>Gesellenprüfung!F79</f>
        <v>0</v>
      </c>
      <c r="G72" s="277">
        <f>Gesellenprüfung!G79</f>
        <v>0</v>
      </c>
      <c r="H72" s="279" t="str">
        <f>IF(Gesellenprüfung!H79="","",Gesellenprüfung!H79)</f>
        <v/>
      </c>
      <c r="I72" s="280">
        <f>Gesellenprüfung!I79</f>
        <v>0</v>
      </c>
      <c r="J72" s="100" t="str">
        <f>Gesellenprüfung!M79</f>
        <v/>
      </c>
      <c r="K72" s="253" t="str">
        <f>Gesellenprüfung!O79</f>
        <v/>
      </c>
      <c r="L72" s="256" t="str">
        <f>Gesellenprüfung!N79</f>
        <v/>
      </c>
      <c r="M72" s="100" t="str">
        <f>Gesellenprüfung!R79</f>
        <v/>
      </c>
      <c r="N72" s="253" t="str">
        <f>Gesellenprüfung!T79</f>
        <v/>
      </c>
      <c r="O72" s="256" t="str">
        <f>Gesellenprüfung!S79</f>
        <v/>
      </c>
      <c r="P72" s="274" t="str">
        <f>Gesellenprüfung!U79</f>
        <v/>
      </c>
      <c r="Q72" s="257" t="str">
        <f>Gesellenprüfung!W79</f>
        <v/>
      </c>
      <c r="R72" s="256" t="str">
        <f>Gesellenprüfung!V79</f>
        <v/>
      </c>
      <c r="S72" s="256" t="str">
        <f>Gesellenprüfung!AX79</f>
        <v/>
      </c>
      <c r="T72" s="100" t="str">
        <f>Gesellenprüfung!Z79</f>
        <v/>
      </c>
      <c r="U72" s="253" t="str">
        <f>Gesellenprüfung!AB79</f>
        <v/>
      </c>
      <c r="V72" s="256" t="str">
        <f>Gesellenprüfung!AA79</f>
        <v/>
      </c>
      <c r="W72" s="256" t="str">
        <f>Gesellenprüfung!AY79</f>
        <v/>
      </c>
      <c r="X72" s="100" t="str">
        <f>Gesellenprüfung!AF79</f>
        <v/>
      </c>
      <c r="Y72" s="253" t="str">
        <f>Gesellenprüfung!AH79</f>
        <v/>
      </c>
      <c r="Z72" s="256" t="str">
        <f>Gesellenprüfung!AG79</f>
        <v/>
      </c>
      <c r="AA72" s="256" t="str">
        <f>Gesellenprüfung!AZ79</f>
        <v/>
      </c>
      <c r="AB72" s="258">
        <f>Gesellenprüfung!AI79</f>
        <v>0</v>
      </c>
      <c r="AC72" s="275" t="str">
        <f>Gesellenprüfung!AJ79</f>
        <v/>
      </c>
      <c r="AD72" s="254" t="str">
        <f>Gesellenprüfung!AK79</f>
        <v/>
      </c>
      <c r="AE72" s="275" t="str">
        <f>Gesellenprüfung!BA79</f>
        <v/>
      </c>
      <c r="AF72" s="289" t="str">
        <f>IF((Gesellenprüfung!AL79)="D","nicht bestanden","bestanden")</f>
        <v>bestanden</v>
      </c>
      <c r="AG72" s="100">
        <f>Gesellenprüfung!AM79</f>
        <v>0</v>
      </c>
      <c r="AH72" s="42">
        <f>Gesellenprüfung!AN79</f>
        <v>0</v>
      </c>
      <c r="AI72" s="42">
        <f>Gesellenprüfung!AO79</f>
        <v>0</v>
      </c>
      <c r="AJ72" s="42">
        <f>Gesellenprüfung!AP79</f>
        <v>0</v>
      </c>
      <c r="AK72" s="275" t="str">
        <f>Gesellenprüfung!AQ79</f>
        <v/>
      </c>
      <c r="AL72" s="254" t="str">
        <f>Gesellenprüfung!AR79</f>
        <v/>
      </c>
      <c r="AM72" s="275" t="str">
        <f>Gesellenprüfung!BB79</f>
        <v/>
      </c>
      <c r="AN72" s="291" t="str">
        <f>IF((Gesellenprüfung!AS79)="D","nicht bestanden","bestanden")</f>
        <v>bestanden</v>
      </c>
      <c r="AO72" s="260" t="str">
        <f>IF(Gesellenprüfung!AU79="","nein",Gesellenprüfung!AU79)</f>
        <v>nein</v>
      </c>
      <c r="AP72" s="255" t="str">
        <f>IF(Gesellenprüfung!AV79="","",Gesellenprüfung!AV79)</f>
        <v/>
      </c>
      <c r="AQ72" s="43" t="str">
        <f>IF(Gesellenprüfung!AW79="","",Gesellenprüfung!AW79)</f>
        <v/>
      </c>
    </row>
    <row r="73" spans="1:43">
      <c r="A73" s="118">
        <f>Gesellenprüfung!A80</f>
        <v>0</v>
      </c>
      <c r="B73" s="277">
        <f>Gesellenprüfung!B80</f>
        <v>0</v>
      </c>
      <c r="C73" s="277">
        <f>Gesellenprüfung!C80</f>
        <v>0</v>
      </c>
      <c r="D73" s="277">
        <f>Gesellenprüfung!D80</f>
        <v>0</v>
      </c>
      <c r="E73" s="277">
        <f>Gesellenprüfung!E80</f>
        <v>0</v>
      </c>
      <c r="F73" s="278">
        <f>Gesellenprüfung!F80</f>
        <v>0</v>
      </c>
      <c r="G73" s="277">
        <f>Gesellenprüfung!G80</f>
        <v>0</v>
      </c>
      <c r="H73" s="279" t="str">
        <f>IF(Gesellenprüfung!H80="","",Gesellenprüfung!H80)</f>
        <v/>
      </c>
      <c r="I73" s="280">
        <f>Gesellenprüfung!I80</f>
        <v>0</v>
      </c>
      <c r="J73" s="100" t="str">
        <f>Gesellenprüfung!M80</f>
        <v/>
      </c>
      <c r="K73" s="253" t="str">
        <f>Gesellenprüfung!O80</f>
        <v/>
      </c>
      <c r="L73" s="256" t="str">
        <f>Gesellenprüfung!N80</f>
        <v/>
      </c>
      <c r="M73" s="100" t="str">
        <f>Gesellenprüfung!R80</f>
        <v/>
      </c>
      <c r="N73" s="253" t="str">
        <f>Gesellenprüfung!T80</f>
        <v/>
      </c>
      <c r="O73" s="256" t="str">
        <f>Gesellenprüfung!S80</f>
        <v/>
      </c>
      <c r="P73" s="274" t="str">
        <f>Gesellenprüfung!U80</f>
        <v/>
      </c>
      <c r="Q73" s="257" t="str">
        <f>Gesellenprüfung!W80</f>
        <v/>
      </c>
      <c r="R73" s="256" t="str">
        <f>Gesellenprüfung!V80</f>
        <v/>
      </c>
      <c r="S73" s="256" t="str">
        <f>Gesellenprüfung!AX80</f>
        <v/>
      </c>
      <c r="T73" s="100" t="str">
        <f>Gesellenprüfung!Z80</f>
        <v/>
      </c>
      <c r="U73" s="253" t="str">
        <f>Gesellenprüfung!AB80</f>
        <v/>
      </c>
      <c r="V73" s="256" t="str">
        <f>Gesellenprüfung!AA80</f>
        <v/>
      </c>
      <c r="W73" s="256" t="str">
        <f>Gesellenprüfung!AY80</f>
        <v/>
      </c>
      <c r="X73" s="100" t="str">
        <f>Gesellenprüfung!AF80</f>
        <v/>
      </c>
      <c r="Y73" s="253" t="str">
        <f>Gesellenprüfung!AH80</f>
        <v/>
      </c>
      <c r="Z73" s="256" t="str">
        <f>Gesellenprüfung!AG80</f>
        <v/>
      </c>
      <c r="AA73" s="256" t="str">
        <f>Gesellenprüfung!AZ80</f>
        <v/>
      </c>
      <c r="AB73" s="258">
        <f>Gesellenprüfung!AI80</f>
        <v>0</v>
      </c>
      <c r="AC73" s="275" t="str">
        <f>Gesellenprüfung!AJ80</f>
        <v/>
      </c>
      <c r="AD73" s="254" t="str">
        <f>Gesellenprüfung!AK80</f>
        <v/>
      </c>
      <c r="AE73" s="275" t="str">
        <f>Gesellenprüfung!BA80</f>
        <v/>
      </c>
      <c r="AF73" s="289" t="str">
        <f>IF((Gesellenprüfung!AL80)="D","nicht bestanden","bestanden")</f>
        <v>bestanden</v>
      </c>
      <c r="AG73" s="100">
        <f>Gesellenprüfung!AM80</f>
        <v>0</v>
      </c>
      <c r="AH73" s="42">
        <f>Gesellenprüfung!AN80</f>
        <v>0</v>
      </c>
      <c r="AI73" s="42">
        <f>Gesellenprüfung!AO80</f>
        <v>0</v>
      </c>
      <c r="AJ73" s="42">
        <f>Gesellenprüfung!AP80</f>
        <v>0</v>
      </c>
      <c r="AK73" s="275" t="str">
        <f>Gesellenprüfung!AQ80</f>
        <v/>
      </c>
      <c r="AL73" s="254" t="str">
        <f>Gesellenprüfung!AR80</f>
        <v/>
      </c>
      <c r="AM73" s="275" t="str">
        <f>Gesellenprüfung!BB80</f>
        <v/>
      </c>
      <c r="AN73" s="291" t="str">
        <f>IF((Gesellenprüfung!AS80)="D","nicht bestanden","bestanden")</f>
        <v>bestanden</v>
      </c>
      <c r="AO73" s="260" t="str">
        <f>IF(Gesellenprüfung!AU80="","nein",Gesellenprüfung!AU80)</f>
        <v>nein</v>
      </c>
      <c r="AP73" s="255" t="str">
        <f>IF(Gesellenprüfung!AV80="","",Gesellenprüfung!AV80)</f>
        <v/>
      </c>
      <c r="AQ73" s="43" t="str">
        <f>IF(Gesellenprüfung!AW80="","",Gesellenprüfung!AW80)</f>
        <v/>
      </c>
    </row>
    <row r="74" spans="1:43">
      <c r="A74" s="118">
        <f>Gesellenprüfung!A81</f>
        <v>0</v>
      </c>
      <c r="B74" s="277">
        <f>Gesellenprüfung!B81</f>
        <v>0</v>
      </c>
      <c r="C74" s="277">
        <f>Gesellenprüfung!C81</f>
        <v>0</v>
      </c>
      <c r="D74" s="277">
        <f>Gesellenprüfung!D81</f>
        <v>0</v>
      </c>
      <c r="E74" s="277">
        <f>Gesellenprüfung!E81</f>
        <v>0</v>
      </c>
      <c r="F74" s="278">
        <f>Gesellenprüfung!F81</f>
        <v>0</v>
      </c>
      <c r="G74" s="277">
        <f>Gesellenprüfung!G81</f>
        <v>0</v>
      </c>
      <c r="H74" s="279" t="str">
        <f>IF(Gesellenprüfung!H81="","",Gesellenprüfung!H81)</f>
        <v/>
      </c>
      <c r="I74" s="280">
        <f>Gesellenprüfung!I81</f>
        <v>0</v>
      </c>
      <c r="J74" s="100" t="str">
        <f>Gesellenprüfung!M81</f>
        <v/>
      </c>
      <c r="K74" s="253" t="str">
        <f>Gesellenprüfung!O81</f>
        <v/>
      </c>
      <c r="L74" s="256" t="str">
        <f>Gesellenprüfung!N81</f>
        <v/>
      </c>
      <c r="M74" s="100" t="str">
        <f>Gesellenprüfung!R81</f>
        <v/>
      </c>
      <c r="N74" s="253" t="str">
        <f>Gesellenprüfung!T81</f>
        <v/>
      </c>
      <c r="O74" s="256" t="str">
        <f>Gesellenprüfung!S81</f>
        <v/>
      </c>
      <c r="P74" s="274" t="str">
        <f>Gesellenprüfung!U81</f>
        <v/>
      </c>
      <c r="Q74" s="257" t="str">
        <f>Gesellenprüfung!W81</f>
        <v/>
      </c>
      <c r="R74" s="256" t="str">
        <f>Gesellenprüfung!V81</f>
        <v/>
      </c>
      <c r="S74" s="256" t="str">
        <f>Gesellenprüfung!AX81</f>
        <v/>
      </c>
      <c r="T74" s="100" t="str">
        <f>Gesellenprüfung!Z81</f>
        <v/>
      </c>
      <c r="U74" s="253" t="str">
        <f>Gesellenprüfung!AB81</f>
        <v/>
      </c>
      <c r="V74" s="256" t="str">
        <f>Gesellenprüfung!AA81</f>
        <v/>
      </c>
      <c r="W74" s="256" t="str">
        <f>Gesellenprüfung!AY81</f>
        <v/>
      </c>
      <c r="X74" s="100" t="str">
        <f>Gesellenprüfung!AF81</f>
        <v/>
      </c>
      <c r="Y74" s="253" t="str">
        <f>Gesellenprüfung!AH81</f>
        <v/>
      </c>
      <c r="Z74" s="256" t="str">
        <f>Gesellenprüfung!AG81</f>
        <v/>
      </c>
      <c r="AA74" s="256" t="str">
        <f>Gesellenprüfung!AZ81</f>
        <v/>
      </c>
      <c r="AB74" s="258">
        <f>Gesellenprüfung!AI81</f>
        <v>0</v>
      </c>
      <c r="AC74" s="275" t="str">
        <f>Gesellenprüfung!AJ81</f>
        <v/>
      </c>
      <c r="AD74" s="254" t="str">
        <f>Gesellenprüfung!AK81</f>
        <v/>
      </c>
      <c r="AE74" s="275" t="str">
        <f>Gesellenprüfung!BA81</f>
        <v/>
      </c>
      <c r="AF74" s="289" t="str">
        <f>IF((Gesellenprüfung!AL81)="D","nicht bestanden","bestanden")</f>
        <v>bestanden</v>
      </c>
      <c r="AG74" s="100">
        <f>Gesellenprüfung!AM81</f>
        <v>0</v>
      </c>
      <c r="AH74" s="42">
        <f>Gesellenprüfung!AN81</f>
        <v>0</v>
      </c>
      <c r="AI74" s="42">
        <f>Gesellenprüfung!AO81</f>
        <v>0</v>
      </c>
      <c r="AJ74" s="42">
        <f>Gesellenprüfung!AP81</f>
        <v>0</v>
      </c>
      <c r="AK74" s="275" t="str">
        <f>Gesellenprüfung!AQ81</f>
        <v/>
      </c>
      <c r="AL74" s="254" t="str">
        <f>Gesellenprüfung!AR81</f>
        <v/>
      </c>
      <c r="AM74" s="275" t="str">
        <f>Gesellenprüfung!BB81</f>
        <v/>
      </c>
      <c r="AN74" s="291" t="str">
        <f>IF((Gesellenprüfung!AS81)="D","nicht bestanden","bestanden")</f>
        <v>bestanden</v>
      </c>
      <c r="AO74" s="260" t="str">
        <f>IF(Gesellenprüfung!AU81="","nein",Gesellenprüfung!AU81)</f>
        <v>nein</v>
      </c>
      <c r="AP74" s="255" t="str">
        <f>IF(Gesellenprüfung!AV81="","",Gesellenprüfung!AV81)</f>
        <v/>
      </c>
      <c r="AQ74" s="43" t="str">
        <f>IF(Gesellenprüfung!AW81="","",Gesellenprüfung!AW81)</f>
        <v/>
      </c>
    </row>
    <row r="75" spans="1:43">
      <c r="A75" s="118">
        <f>Gesellenprüfung!A82</f>
        <v>0</v>
      </c>
      <c r="B75" s="277">
        <f>Gesellenprüfung!B82</f>
        <v>0</v>
      </c>
      <c r="C75" s="277">
        <f>Gesellenprüfung!C82</f>
        <v>0</v>
      </c>
      <c r="D75" s="277">
        <f>Gesellenprüfung!D82</f>
        <v>0</v>
      </c>
      <c r="E75" s="277">
        <f>Gesellenprüfung!E82</f>
        <v>0</v>
      </c>
      <c r="F75" s="278">
        <f>Gesellenprüfung!F82</f>
        <v>0</v>
      </c>
      <c r="G75" s="277">
        <f>Gesellenprüfung!G82</f>
        <v>0</v>
      </c>
      <c r="H75" s="279" t="str">
        <f>IF(Gesellenprüfung!H82="","",Gesellenprüfung!H82)</f>
        <v/>
      </c>
      <c r="I75" s="280">
        <f>Gesellenprüfung!I82</f>
        <v>0</v>
      </c>
      <c r="J75" s="100" t="str">
        <f>Gesellenprüfung!M82</f>
        <v/>
      </c>
      <c r="K75" s="253" t="str">
        <f>Gesellenprüfung!O82</f>
        <v/>
      </c>
      <c r="L75" s="256" t="str">
        <f>Gesellenprüfung!N82</f>
        <v/>
      </c>
      <c r="M75" s="100" t="str">
        <f>Gesellenprüfung!R82</f>
        <v/>
      </c>
      <c r="N75" s="253" t="str">
        <f>Gesellenprüfung!T82</f>
        <v/>
      </c>
      <c r="O75" s="256" t="str">
        <f>Gesellenprüfung!S82</f>
        <v/>
      </c>
      <c r="P75" s="274" t="str">
        <f>Gesellenprüfung!U82</f>
        <v/>
      </c>
      <c r="Q75" s="257" t="str">
        <f>Gesellenprüfung!W82</f>
        <v/>
      </c>
      <c r="R75" s="256" t="str">
        <f>Gesellenprüfung!V82</f>
        <v/>
      </c>
      <c r="S75" s="256" t="str">
        <f>Gesellenprüfung!AX82</f>
        <v/>
      </c>
      <c r="T75" s="100" t="str">
        <f>Gesellenprüfung!Z82</f>
        <v/>
      </c>
      <c r="U75" s="253" t="str">
        <f>Gesellenprüfung!AB82</f>
        <v/>
      </c>
      <c r="V75" s="256" t="str">
        <f>Gesellenprüfung!AA82</f>
        <v/>
      </c>
      <c r="W75" s="256" t="str">
        <f>Gesellenprüfung!AY82</f>
        <v/>
      </c>
      <c r="X75" s="100" t="str">
        <f>Gesellenprüfung!AF82</f>
        <v/>
      </c>
      <c r="Y75" s="253" t="str">
        <f>Gesellenprüfung!AH82</f>
        <v/>
      </c>
      <c r="Z75" s="256" t="str">
        <f>Gesellenprüfung!AG82</f>
        <v/>
      </c>
      <c r="AA75" s="256" t="str">
        <f>Gesellenprüfung!AZ82</f>
        <v/>
      </c>
      <c r="AB75" s="258">
        <f>Gesellenprüfung!AI82</f>
        <v>0</v>
      </c>
      <c r="AC75" s="275" t="str">
        <f>Gesellenprüfung!AJ82</f>
        <v/>
      </c>
      <c r="AD75" s="254" t="str">
        <f>Gesellenprüfung!AK82</f>
        <v/>
      </c>
      <c r="AE75" s="275" t="str">
        <f>Gesellenprüfung!BA82</f>
        <v/>
      </c>
      <c r="AF75" s="289" t="str">
        <f>IF((Gesellenprüfung!AL82)="D","nicht bestanden","bestanden")</f>
        <v>bestanden</v>
      </c>
      <c r="AG75" s="100">
        <f>Gesellenprüfung!AM82</f>
        <v>0</v>
      </c>
      <c r="AH75" s="42">
        <f>Gesellenprüfung!AN82</f>
        <v>0</v>
      </c>
      <c r="AI75" s="42">
        <f>Gesellenprüfung!AO82</f>
        <v>0</v>
      </c>
      <c r="AJ75" s="42">
        <f>Gesellenprüfung!AP82</f>
        <v>0</v>
      </c>
      <c r="AK75" s="275" t="str">
        <f>Gesellenprüfung!AQ82</f>
        <v/>
      </c>
      <c r="AL75" s="254" t="str">
        <f>Gesellenprüfung!AR82</f>
        <v/>
      </c>
      <c r="AM75" s="275" t="str">
        <f>Gesellenprüfung!BB82</f>
        <v/>
      </c>
      <c r="AN75" s="291" t="str">
        <f>IF((Gesellenprüfung!AS82)="D","nicht bestanden","bestanden")</f>
        <v>bestanden</v>
      </c>
      <c r="AO75" s="260" t="str">
        <f>IF(Gesellenprüfung!AU82="","nein",Gesellenprüfung!AU82)</f>
        <v>nein</v>
      </c>
      <c r="AP75" s="255" t="str">
        <f>IF(Gesellenprüfung!AV82="","",Gesellenprüfung!AV82)</f>
        <v/>
      </c>
      <c r="AQ75" s="43" t="str">
        <f>IF(Gesellenprüfung!AW82="","",Gesellenprüfung!AW82)</f>
        <v/>
      </c>
    </row>
    <row r="76" spans="1:43">
      <c r="A76" s="118">
        <f>Gesellenprüfung!A83</f>
        <v>0</v>
      </c>
      <c r="B76" s="277">
        <f>Gesellenprüfung!B83</f>
        <v>0</v>
      </c>
      <c r="C76" s="277">
        <f>Gesellenprüfung!C83</f>
        <v>0</v>
      </c>
      <c r="D76" s="277">
        <f>Gesellenprüfung!D83</f>
        <v>0</v>
      </c>
      <c r="E76" s="277">
        <f>Gesellenprüfung!E83</f>
        <v>0</v>
      </c>
      <c r="F76" s="278">
        <f>Gesellenprüfung!F83</f>
        <v>0</v>
      </c>
      <c r="G76" s="277">
        <f>Gesellenprüfung!G83</f>
        <v>0</v>
      </c>
      <c r="H76" s="279" t="str">
        <f>IF(Gesellenprüfung!H83="","",Gesellenprüfung!H83)</f>
        <v/>
      </c>
      <c r="I76" s="280">
        <f>Gesellenprüfung!I83</f>
        <v>0</v>
      </c>
      <c r="J76" s="100" t="str">
        <f>Gesellenprüfung!M83</f>
        <v/>
      </c>
      <c r="K76" s="253" t="str">
        <f>Gesellenprüfung!O83</f>
        <v/>
      </c>
      <c r="L76" s="256" t="str">
        <f>Gesellenprüfung!N83</f>
        <v/>
      </c>
      <c r="M76" s="100" t="str">
        <f>Gesellenprüfung!R83</f>
        <v/>
      </c>
      <c r="N76" s="253" t="str">
        <f>Gesellenprüfung!T83</f>
        <v/>
      </c>
      <c r="O76" s="256" t="str">
        <f>Gesellenprüfung!S83</f>
        <v/>
      </c>
      <c r="P76" s="274" t="str">
        <f>Gesellenprüfung!U83</f>
        <v/>
      </c>
      <c r="Q76" s="257" t="str">
        <f>Gesellenprüfung!W83</f>
        <v/>
      </c>
      <c r="R76" s="256" t="str">
        <f>Gesellenprüfung!V83</f>
        <v/>
      </c>
      <c r="S76" s="256" t="str">
        <f>Gesellenprüfung!AX83</f>
        <v/>
      </c>
      <c r="T76" s="100" t="str">
        <f>Gesellenprüfung!Z83</f>
        <v/>
      </c>
      <c r="U76" s="253" t="str">
        <f>Gesellenprüfung!AB83</f>
        <v/>
      </c>
      <c r="V76" s="256" t="str">
        <f>Gesellenprüfung!AA83</f>
        <v/>
      </c>
      <c r="W76" s="256" t="str">
        <f>Gesellenprüfung!AY83</f>
        <v/>
      </c>
      <c r="X76" s="100" t="str">
        <f>Gesellenprüfung!AF83</f>
        <v/>
      </c>
      <c r="Y76" s="253" t="str">
        <f>Gesellenprüfung!AH83</f>
        <v/>
      </c>
      <c r="Z76" s="256" t="str">
        <f>Gesellenprüfung!AG83</f>
        <v/>
      </c>
      <c r="AA76" s="256" t="str">
        <f>Gesellenprüfung!AZ83</f>
        <v/>
      </c>
      <c r="AB76" s="258">
        <f>Gesellenprüfung!AI83</f>
        <v>0</v>
      </c>
      <c r="AC76" s="275" t="str">
        <f>Gesellenprüfung!AJ83</f>
        <v/>
      </c>
      <c r="AD76" s="254" t="str">
        <f>Gesellenprüfung!AK83</f>
        <v/>
      </c>
      <c r="AE76" s="275" t="str">
        <f>Gesellenprüfung!BA83</f>
        <v/>
      </c>
      <c r="AF76" s="289" t="str">
        <f>IF((Gesellenprüfung!AL83)="D","nicht bestanden","bestanden")</f>
        <v>bestanden</v>
      </c>
      <c r="AG76" s="100">
        <f>Gesellenprüfung!AM83</f>
        <v>0</v>
      </c>
      <c r="AH76" s="42">
        <f>Gesellenprüfung!AN83</f>
        <v>0</v>
      </c>
      <c r="AI76" s="42">
        <f>Gesellenprüfung!AO83</f>
        <v>0</v>
      </c>
      <c r="AJ76" s="42">
        <f>Gesellenprüfung!AP83</f>
        <v>0</v>
      </c>
      <c r="AK76" s="275" t="str">
        <f>Gesellenprüfung!AQ83</f>
        <v/>
      </c>
      <c r="AL76" s="254" t="str">
        <f>Gesellenprüfung!AR83</f>
        <v/>
      </c>
      <c r="AM76" s="275" t="str">
        <f>Gesellenprüfung!BB83</f>
        <v/>
      </c>
      <c r="AN76" s="291" t="str">
        <f>IF((Gesellenprüfung!AS83)="D","nicht bestanden","bestanden")</f>
        <v>bestanden</v>
      </c>
      <c r="AO76" s="260" t="str">
        <f>IF(Gesellenprüfung!AU83="","nein",Gesellenprüfung!AU83)</f>
        <v>nein</v>
      </c>
      <c r="AP76" s="255" t="str">
        <f>IF(Gesellenprüfung!AV83="","",Gesellenprüfung!AV83)</f>
        <v/>
      </c>
      <c r="AQ76" s="43" t="str">
        <f>IF(Gesellenprüfung!AW83="","",Gesellenprüfung!AW83)</f>
        <v/>
      </c>
    </row>
    <row r="77" spans="1:43">
      <c r="A77" s="118">
        <f>Gesellenprüfung!A84</f>
        <v>0</v>
      </c>
      <c r="B77" s="277">
        <f>Gesellenprüfung!B84</f>
        <v>0</v>
      </c>
      <c r="C77" s="277">
        <f>Gesellenprüfung!C84</f>
        <v>0</v>
      </c>
      <c r="D77" s="277">
        <f>Gesellenprüfung!D84</f>
        <v>0</v>
      </c>
      <c r="E77" s="277">
        <f>Gesellenprüfung!E84</f>
        <v>0</v>
      </c>
      <c r="F77" s="278">
        <f>Gesellenprüfung!F84</f>
        <v>0</v>
      </c>
      <c r="G77" s="277">
        <f>Gesellenprüfung!G84</f>
        <v>0</v>
      </c>
      <c r="H77" s="279" t="str">
        <f>IF(Gesellenprüfung!H84="","",Gesellenprüfung!H84)</f>
        <v/>
      </c>
      <c r="I77" s="280">
        <f>Gesellenprüfung!I84</f>
        <v>0</v>
      </c>
      <c r="J77" s="100" t="str">
        <f>Gesellenprüfung!M84</f>
        <v/>
      </c>
      <c r="K77" s="253" t="str">
        <f>Gesellenprüfung!O84</f>
        <v/>
      </c>
      <c r="L77" s="256" t="str">
        <f>Gesellenprüfung!N84</f>
        <v/>
      </c>
      <c r="M77" s="100" t="str">
        <f>Gesellenprüfung!R84</f>
        <v/>
      </c>
      <c r="N77" s="253" t="str">
        <f>Gesellenprüfung!T84</f>
        <v/>
      </c>
      <c r="O77" s="256" t="str">
        <f>Gesellenprüfung!S84</f>
        <v/>
      </c>
      <c r="P77" s="274" t="str">
        <f>Gesellenprüfung!U84</f>
        <v/>
      </c>
      <c r="Q77" s="257" t="str">
        <f>Gesellenprüfung!W84</f>
        <v/>
      </c>
      <c r="R77" s="256" t="str">
        <f>Gesellenprüfung!V84</f>
        <v/>
      </c>
      <c r="S77" s="256" t="str">
        <f>Gesellenprüfung!AX84</f>
        <v/>
      </c>
      <c r="T77" s="100" t="str">
        <f>Gesellenprüfung!Z84</f>
        <v/>
      </c>
      <c r="U77" s="253" t="str">
        <f>Gesellenprüfung!AB84</f>
        <v/>
      </c>
      <c r="V77" s="256" t="str">
        <f>Gesellenprüfung!AA84</f>
        <v/>
      </c>
      <c r="W77" s="256" t="str">
        <f>Gesellenprüfung!AY84</f>
        <v/>
      </c>
      <c r="X77" s="100" t="str">
        <f>Gesellenprüfung!AF84</f>
        <v/>
      </c>
      <c r="Y77" s="253" t="str">
        <f>Gesellenprüfung!AH84</f>
        <v/>
      </c>
      <c r="Z77" s="256" t="str">
        <f>Gesellenprüfung!AG84</f>
        <v/>
      </c>
      <c r="AA77" s="256" t="str">
        <f>Gesellenprüfung!AZ84</f>
        <v/>
      </c>
      <c r="AB77" s="258">
        <f>Gesellenprüfung!AI84</f>
        <v>0</v>
      </c>
      <c r="AC77" s="275" t="str">
        <f>Gesellenprüfung!AJ84</f>
        <v/>
      </c>
      <c r="AD77" s="254" t="str">
        <f>Gesellenprüfung!AK84</f>
        <v/>
      </c>
      <c r="AE77" s="275" t="str">
        <f>Gesellenprüfung!BA84</f>
        <v/>
      </c>
      <c r="AF77" s="289" t="str">
        <f>IF((Gesellenprüfung!AL84)="D","nicht bestanden","bestanden")</f>
        <v>bestanden</v>
      </c>
      <c r="AG77" s="100">
        <f>Gesellenprüfung!AM84</f>
        <v>0</v>
      </c>
      <c r="AH77" s="42">
        <f>Gesellenprüfung!AN84</f>
        <v>0</v>
      </c>
      <c r="AI77" s="42">
        <f>Gesellenprüfung!AO84</f>
        <v>0</v>
      </c>
      <c r="AJ77" s="42">
        <f>Gesellenprüfung!AP84</f>
        <v>0</v>
      </c>
      <c r="AK77" s="275" t="str">
        <f>Gesellenprüfung!AQ84</f>
        <v/>
      </c>
      <c r="AL77" s="254" t="str">
        <f>Gesellenprüfung!AR84</f>
        <v/>
      </c>
      <c r="AM77" s="275" t="str">
        <f>Gesellenprüfung!BB84</f>
        <v/>
      </c>
      <c r="AN77" s="291" t="str">
        <f>IF((Gesellenprüfung!AS84)="D","nicht bestanden","bestanden")</f>
        <v>bestanden</v>
      </c>
      <c r="AO77" s="260" t="str">
        <f>IF(Gesellenprüfung!AU84="","nein",Gesellenprüfung!AU84)</f>
        <v>nein</v>
      </c>
      <c r="AP77" s="255" t="str">
        <f>IF(Gesellenprüfung!AV84="","",Gesellenprüfung!AV84)</f>
        <v/>
      </c>
      <c r="AQ77" s="43" t="str">
        <f>IF(Gesellenprüfung!AW84="","",Gesellenprüfung!AW84)</f>
        <v/>
      </c>
    </row>
    <row r="78" spans="1:43">
      <c r="A78" s="118">
        <f>Gesellenprüfung!A85</f>
        <v>0</v>
      </c>
      <c r="B78" s="277">
        <f>Gesellenprüfung!B85</f>
        <v>0</v>
      </c>
      <c r="C78" s="277">
        <f>Gesellenprüfung!C85</f>
        <v>0</v>
      </c>
      <c r="D78" s="277">
        <f>Gesellenprüfung!D85</f>
        <v>0</v>
      </c>
      <c r="E78" s="277">
        <f>Gesellenprüfung!E85</f>
        <v>0</v>
      </c>
      <c r="F78" s="278">
        <f>Gesellenprüfung!F85</f>
        <v>0</v>
      </c>
      <c r="G78" s="277">
        <f>Gesellenprüfung!G85</f>
        <v>0</v>
      </c>
      <c r="H78" s="279" t="str">
        <f>IF(Gesellenprüfung!H85="","",Gesellenprüfung!H85)</f>
        <v/>
      </c>
      <c r="I78" s="280">
        <f>Gesellenprüfung!I85</f>
        <v>0</v>
      </c>
      <c r="J78" s="100" t="str">
        <f>Gesellenprüfung!M85</f>
        <v/>
      </c>
      <c r="K78" s="253" t="str">
        <f>Gesellenprüfung!O85</f>
        <v/>
      </c>
      <c r="L78" s="256" t="str">
        <f>Gesellenprüfung!N85</f>
        <v/>
      </c>
      <c r="M78" s="100" t="str">
        <f>Gesellenprüfung!R85</f>
        <v/>
      </c>
      <c r="N78" s="253" t="str">
        <f>Gesellenprüfung!T85</f>
        <v/>
      </c>
      <c r="O78" s="256" t="str">
        <f>Gesellenprüfung!S85</f>
        <v/>
      </c>
      <c r="P78" s="274" t="str">
        <f>Gesellenprüfung!U85</f>
        <v/>
      </c>
      <c r="Q78" s="257" t="str">
        <f>Gesellenprüfung!W85</f>
        <v/>
      </c>
      <c r="R78" s="256" t="str">
        <f>Gesellenprüfung!V85</f>
        <v/>
      </c>
      <c r="S78" s="256" t="str">
        <f>Gesellenprüfung!AX85</f>
        <v/>
      </c>
      <c r="T78" s="100" t="str">
        <f>Gesellenprüfung!Z85</f>
        <v/>
      </c>
      <c r="U78" s="253" t="str">
        <f>Gesellenprüfung!AB85</f>
        <v/>
      </c>
      <c r="V78" s="256" t="str">
        <f>Gesellenprüfung!AA85</f>
        <v/>
      </c>
      <c r="W78" s="256" t="str">
        <f>Gesellenprüfung!AY85</f>
        <v/>
      </c>
      <c r="X78" s="100" t="str">
        <f>Gesellenprüfung!AF85</f>
        <v/>
      </c>
      <c r="Y78" s="253" t="str">
        <f>Gesellenprüfung!AH85</f>
        <v/>
      </c>
      <c r="Z78" s="256" t="str">
        <f>Gesellenprüfung!AG85</f>
        <v/>
      </c>
      <c r="AA78" s="256" t="str">
        <f>Gesellenprüfung!AZ85</f>
        <v/>
      </c>
      <c r="AB78" s="258">
        <f>Gesellenprüfung!AI85</f>
        <v>0</v>
      </c>
      <c r="AC78" s="275" t="str">
        <f>Gesellenprüfung!AJ85</f>
        <v/>
      </c>
      <c r="AD78" s="254" t="str">
        <f>Gesellenprüfung!AK85</f>
        <v/>
      </c>
      <c r="AE78" s="275" t="str">
        <f>Gesellenprüfung!BA85</f>
        <v/>
      </c>
      <c r="AF78" s="289" t="str">
        <f>IF((Gesellenprüfung!AL85)="D","nicht bestanden","bestanden")</f>
        <v>bestanden</v>
      </c>
      <c r="AG78" s="100">
        <f>Gesellenprüfung!AM85</f>
        <v>0</v>
      </c>
      <c r="AH78" s="42">
        <f>Gesellenprüfung!AN85</f>
        <v>0</v>
      </c>
      <c r="AI78" s="42">
        <f>Gesellenprüfung!AO85</f>
        <v>0</v>
      </c>
      <c r="AJ78" s="42">
        <f>Gesellenprüfung!AP85</f>
        <v>0</v>
      </c>
      <c r="AK78" s="275" t="str">
        <f>Gesellenprüfung!AQ85</f>
        <v/>
      </c>
      <c r="AL78" s="254" t="str">
        <f>Gesellenprüfung!AR85</f>
        <v/>
      </c>
      <c r="AM78" s="275" t="str">
        <f>Gesellenprüfung!BB85</f>
        <v/>
      </c>
      <c r="AN78" s="291" t="str">
        <f>IF((Gesellenprüfung!AS85)="D","nicht bestanden","bestanden")</f>
        <v>bestanden</v>
      </c>
      <c r="AO78" s="260" t="str">
        <f>IF(Gesellenprüfung!AU85="","nein",Gesellenprüfung!AU85)</f>
        <v>nein</v>
      </c>
      <c r="AP78" s="255" t="str">
        <f>IF(Gesellenprüfung!AV85="","",Gesellenprüfung!AV85)</f>
        <v/>
      </c>
      <c r="AQ78" s="43" t="str">
        <f>IF(Gesellenprüfung!AW85="","",Gesellenprüfung!AW85)</f>
        <v/>
      </c>
    </row>
    <row r="79" spans="1:43">
      <c r="A79" s="118">
        <f>Gesellenprüfung!A86</f>
        <v>0</v>
      </c>
      <c r="B79" s="277">
        <f>Gesellenprüfung!B86</f>
        <v>0</v>
      </c>
      <c r="C79" s="277">
        <f>Gesellenprüfung!C86</f>
        <v>0</v>
      </c>
      <c r="D79" s="277">
        <f>Gesellenprüfung!D86</f>
        <v>0</v>
      </c>
      <c r="E79" s="277">
        <f>Gesellenprüfung!E86</f>
        <v>0</v>
      </c>
      <c r="F79" s="278">
        <f>Gesellenprüfung!F86</f>
        <v>0</v>
      </c>
      <c r="G79" s="277">
        <f>Gesellenprüfung!G86</f>
        <v>0</v>
      </c>
      <c r="H79" s="279" t="str">
        <f>IF(Gesellenprüfung!H86="","",Gesellenprüfung!H86)</f>
        <v/>
      </c>
      <c r="I79" s="280">
        <f>Gesellenprüfung!I86</f>
        <v>0</v>
      </c>
      <c r="J79" s="100" t="str">
        <f>Gesellenprüfung!M86</f>
        <v/>
      </c>
      <c r="K79" s="253" t="str">
        <f>Gesellenprüfung!O86</f>
        <v/>
      </c>
      <c r="L79" s="256" t="str">
        <f>Gesellenprüfung!N86</f>
        <v/>
      </c>
      <c r="M79" s="100" t="str">
        <f>Gesellenprüfung!R86</f>
        <v/>
      </c>
      <c r="N79" s="253" t="str">
        <f>Gesellenprüfung!T86</f>
        <v/>
      </c>
      <c r="O79" s="256" t="str">
        <f>Gesellenprüfung!S86</f>
        <v/>
      </c>
      <c r="P79" s="274" t="str">
        <f>Gesellenprüfung!U86</f>
        <v/>
      </c>
      <c r="Q79" s="257" t="str">
        <f>Gesellenprüfung!W86</f>
        <v/>
      </c>
      <c r="R79" s="256" t="str">
        <f>Gesellenprüfung!V86</f>
        <v/>
      </c>
      <c r="S79" s="256" t="str">
        <f>Gesellenprüfung!AX86</f>
        <v/>
      </c>
      <c r="T79" s="100" t="str">
        <f>Gesellenprüfung!Z86</f>
        <v/>
      </c>
      <c r="U79" s="253" t="str">
        <f>Gesellenprüfung!AB86</f>
        <v/>
      </c>
      <c r="V79" s="256" t="str">
        <f>Gesellenprüfung!AA86</f>
        <v/>
      </c>
      <c r="W79" s="256" t="str">
        <f>Gesellenprüfung!AY86</f>
        <v/>
      </c>
      <c r="X79" s="100" t="str">
        <f>Gesellenprüfung!AF86</f>
        <v/>
      </c>
      <c r="Y79" s="253" t="str">
        <f>Gesellenprüfung!AH86</f>
        <v/>
      </c>
      <c r="Z79" s="256" t="str">
        <f>Gesellenprüfung!AG86</f>
        <v/>
      </c>
      <c r="AA79" s="256" t="str">
        <f>Gesellenprüfung!AZ86</f>
        <v/>
      </c>
      <c r="AB79" s="258">
        <f>Gesellenprüfung!AI86</f>
        <v>0</v>
      </c>
      <c r="AC79" s="275" t="str">
        <f>Gesellenprüfung!AJ86</f>
        <v/>
      </c>
      <c r="AD79" s="254" t="str">
        <f>Gesellenprüfung!AK86</f>
        <v/>
      </c>
      <c r="AE79" s="275" t="str">
        <f>Gesellenprüfung!BA86</f>
        <v/>
      </c>
      <c r="AF79" s="289" t="str">
        <f>IF((Gesellenprüfung!AL86)="D","nicht bestanden","bestanden")</f>
        <v>bestanden</v>
      </c>
      <c r="AG79" s="100">
        <f>Gesellenprüfung!AM86</f>
        <v>0</v>
      </c>
      <c r="AH79" s="42">
        <f>Gesellenprüfung!AN86</f>
        <v>0</v>
      </c>
      <c r="AI79" s="42">
        <f>Gesellenprüfung!AO86</f>
        <v>0</v>
      </c>
      <c r="AJ79" s="42">
        <f>Gesellenprüfung!AP86</f>
        <v>0</v>
      </c>
      <c r="AK79" s="275" t="str">
        <f>Gesellenprüfung!AQ86</f>
        <v/>
      </c>
      <c r="AL79" s="254" t="str">
        <f>Gesellenprüfung!AR86</f>
        <v/>
      </c>
      <c r="AM79" s="275" t="str">
        <f>Gesellenprüfung!BB86</f>
        <v/>
      </c>
      <c r="AN79" s="291" t="str">
        <f>IF((Gesellenprüfung!AS86)="D","nicht bestanden","bestanden")</f>
        <v>bestanden</v>
      </c>
      <c r="AO79" s="260" t="str">
        <f>IF(Gesellenprüfung!AU86="","nein",Gesellenprüfung!AU86)</f>
        <v>nein</v>
      </c>
      <c r="AP79" s="255" t="str">
        <f>IF(Gesellenprüfung!AV86="","",Gesellenprüfung!AV86)</f>
        <v/>
      </c>
      <c r="AQ79" s="43" t="str">
        <f>IF(Gesellenprüfung!AW86="","",Gesellenprüfung!AW86)</f>
        <v/>
      </c>
    </row>
    <row r="80" spans="1:43">
      <c r="A80" s="118">
        <f>Gesellenprüfung!A87</f>
        <v>0</v>
      </c>
      <c r="B80" s="277">
        <f>Gesellenprüfung!B87</f>
        <v>0</v>
      </c>
      <c r="C80" s="277">
        <f>Gesellenprüfung!C87</f>
        <v>0</v>
      </c>
      <c r="D80" s="277">
        <f>Gesellenprüfung!D87</f>
        <v>0</v>
      </c>
      <c r="E80" s="277">
        <f>Gesellenprüfung!E87</f>
        <v>0</v>
      </c>
      <c r="F80" s="278">
        <f>Gesellenprüfung!F87</f>
        <v>0</v>
      </c>
      <c r="G80" s="277">
        <f>Gesellenprüfung!G87</f>
        <v>0</v>
      </c>
      <c r="H80" s="279" t="str">
        <f>IF(Gesellenprüfung!H87="","",Gesellenprüfung!H87)</f>
        <v/>
      </c>
      <c r="I80" s="280">
        <f>Gesellenprüfung!I87</f>
        <v>0</v>
      </c>
      <c r="J80" s="100" t="str">
        <f>Gesellenprüfung!M87</f>
        <v/>
      </c>
      <c r="K80" s="253" t="str">
        <f>Gesellenprüfung!O87</f>
        <v/>
      </c>
      <c r="L80" s="256" t="str">
        <f>Gesellenprüfung!N87</f>
        <v/>
      </c>
      <c r="M80" s="100" t="str">
        <f>Gesellenprüfung!R87</f>
        <v/>
      </c>
      <c r="N80" s="253" t="str">
        <f>Gesellenprüfung!T87</f>
        <v/>
      </c>
      <c r="O80" s="256" t="str">
        <f>Gesellenprüfung!S87</f>
        <v/>
      </c>
      <c r="P80" s="274" t="str">
        <f>Gesellenprüfung!U87</f>
        <v/>
      </c>
      <c r="Q80" s="257" t="str">
        <f>Gesellenprüfung!W87</f>
        <v/>
      </c>
      <c r="R80" s="256" t="str">
        <f>Gesellenprüfung!V87</f>
        <v/>
      </c>
      <c r="S80" s="256" t="str">
        <f>Gesellenprüfung!AX87</f>
        <v/>
      </c>
      <c r="T80" s="100" t="str">
        <f>Gesellenprüfung!Z87</f>
        <v/>
      </c>
      <c r="U80" s="253" t="str">
        <f>Gesellenprüfung!AB87</f>
        <v/>
      </c>
      <c r="V80" s="256" t="str">
        <f>Gesellenprüfung!AA87</f>
        <v/>
      </c>
      <c r="W80" s="256" t="str">
        <f>Gesellenprüfung!AY87</f>
        <v/>
      </c>
      <c r="X80" s="100" t="str">
        <f>Gesellenprüfung!AF87</f>
        <v/>
      </c>
      <c r="Y80" s="253" t="str">
        <f>Gesellenprüfung!AH87</f>
        <v/>
      </c>
      <c r="Z80" s="256" t="str">
        <f>Gesellenprüfung!AG87</f>
        <v/>
      </c>
      <c r="AA80" s="256" t="str">
        <f>Gesellenprüfung!AZ87</f>
        <v/>
      </c>
      <c r="AB80" s="258">
        <f>Gesellenprüfung!AI87</f>
        <v>0</v>
      </c>
      <c r="AC80" s="275" t="str">
        <f>Gesellenprüfung!AJ87</f>
        <v/>
      </c>
      <c r="AD80" s="254" t="str">
        <f>Gesellenprüfung!AK87</f>
        <v/>
      </c>
      <c r="AE80" s="275" t="str">
        <f>Gesellenprüfung!BA87</f>
        <v/>
      </c>
      <c r="AF80" s="289" t="str">
        <f>IF((Gesellenprüfung!AL87)="D","nicht bestanden","bestanden")</f>
        <v>bestanden</v>
      </c>
      <c r="AG80" s="100">
        <f>Gesellenprüfung!AM87</f>
        <v>0</v>
      </c>
      <c r="AH80" s="42">
        <f>Gesellenprüfung!AN87</f>
        <v>0</v>
      </c>
      <c r="AI80" s="42">
        <f>Gesellenprüfung!AO87</f>
        <v>0</v>
      </c>
      <c r="AJ80" s="42">
        <f>Gesellenprüfung!AP87</f>
        <v>0</v>
      </c>
      <c r="AK80" s="275" t="str">
        <f>Gesellenprüfung!AQ87</f>
        <v/>
      </c>
      <c r="AL80" s="254" t="str">
        <f>Gesellenprüfung!AR87</f>
        <v/>
      </c>
      <c r="AM80" s="275" t="str">
        <f>Gesellenprüfung!BB87</f>
        <v/>
      </c>
      <c r="AN80" s="291" t="str">
        <f>IF((Gesellenprüfung!AS87)="D","nicht bestanden","bestanden")</f>
        <v>bestanden</v>
      </c>
      <c r="AO80" s="260" t="str">
        <f>IF(Gesellenprüfung!AU87="","nein",Gesellenprüfung!AU87)</f>
        <v>nein</v>
      </c>
      <c r="AP80" s="255" t="str">
        <f>IF(Gesellenprüfung!AV87="","",Gesellenprüfung!AV87)</f>
        <v/>
      </c>
      <c r="AQ80" s="43" t="str">
        <f>IF(Gesellenprüfung!AW87="","",Gesellenprüfung!AW87)</f>
        <v/>
      </c>
    </row>
    <row r="81" spans="1:43">
      <c r="A81" s="118">
        <f>Gesellenprüfung!A90</f>
        <v>0</v>
      </c>
      <c r="B81" s="277">
        <f>Gesellenprüfung!B88</f>
        <v>0</v>
      </c>
      <c r="C81" s="277">
        <f>Gesellenprüfung!C88</f>
        <v>0</v>
      </c>
      <c r="D81" s="277">
        <f>Gesellenprüfung!D88</f>
        <v>0</v>
      </c>
      <c r="E81" s="277">
        <f>Gesellenprüfung!E88</f>
        <v>0</v>
      </c>
      <c r="F81" s="278">
        <f>Gesellenprüfung!F88</f>
        <v>0</v>
      </c>
      <c r="G81" s="277">
        <f>Gesellenprüfung!G88</f>
        <v>0</v>
      </c>
      <c r="H81" s="279" t="str">
        <f>IF(Gesellenprüfung!H88="","",Gesellenprüfung!H88)</f>
        <v/>
      </c>
      <c r="I81" s="280">
        <f>Gesellenprüfung!I88</f>
        <v>0</v>
      </c>
      <c r="J81" s="100" t="str">
        <f>Gesellenprüfung!M90</f>
        <v/>
      </c>
      <c r="K81" s="253" t="str">
        <f>Gesellenprüfung!O90</f>
        <v/>
      </c>
      <c r="L81" s="256" t="str">
        <f>Gesellenprüfung!N90</f>
        <v/>
      </c>
      <c r="M81" s="100" t="str">
        <f>Gesellenprüfung!R90</f>
        <v/>
      </c>
      <c r="N81" s="253" t="str">
        <f>Gesellenprüfung!T90</f>
        <v/>
      </c>
      <c r="O81" s="256" t="str">
        <f>Gesellenprüfung!S90</f>
        <v/>
      </c>
      <c r="P81" s="274" t="str">
        <f>Gesellenprüfung!U90</f>
        <v/>
      </c>
      <c r="Q81" s="257" t="str">
        <f>Gesellenprüfung!W90</f>
        <v/>
      </c>
      <c r="R81" s="256" t="str">
        <f>Gesellenprüfung!V90</f>
        <v/>
      </c>
      <c r="S81" s="256" t="str">
        <f>Gesellenprüfung!AX90</f>
        <v/>
      </c>
      <c r="T81" s="100" t="str">
        <f>Gesellenprüfung!Z90</f>
        <v/>
      </c>
      <c r="U81" s="253" t="str">
        <f>Gesellenprüfung!AB90</f>
        <v/>
      </c>
      <c r="V81" s="256" t="str">
        <f>Gesellenprüfung!AA90</f>
        <v/>
      </c>
      <c r="W81" s="256" t="str">
        <f>Gesellenprüfung!AY90</f>
        <v/>
      </c>
      <c r="X81" s="100" t="str">
        <f>Gesellenprüfung!AF90</f>
        <v/>
      </c>
      <c r="Y81" s="253" t="str">
        <f>Gesellenprüfung!AH90</f>
        <v/>
      </c>
      <c r="Z81" s="256" t="str">
        <f>Gesellenprüfung!AG90</f>
        <v/>
      </c>
      <c r="AA81" s="256" t="str">
        <f>Gesellenprüfung!AZ90</f>
        <v/>
      </c>
      <c r="AB81" s="258">
        <f>Gesellenprüfung!AI90</f>
        <v>0</v>
      </c>
      <c r="AC81" s="275" t="str">
        <f>Gesellenprüfung!AJ90</f>
        <v/>
      </c>
      <c r="AD81" s="254" t="str">
        <f>Gesellenprüfung!AK90</f>
        <v/>
      </c>
      <c r="AE81" s="275" t="str">
        <f>Gesellenprüfung!BA90</f>
        <v/>
      </c>
      <c r="AF81" s="289" t="str">
        <f>IF((Gesellenprüfung!AL90)="D","nicht bestanden","bestanden")</f>
        <v>bestanden</v>
      </c>
      <c r="AG81" s="100">
        <f>Gesellenprüfung!AM90</f>
        <v>0</v>
      </c>
      <c r="AH81" s="42">
        <f>Gesellenprüfung!AN90</f>
        <v>0</v>
      </c>
      <c r="AI81" s="42">
        <f>Gesellenprüfung!AO90</f>
        <v>0</v>
      </c>
      <c r="AJ81" s="42">
        <f>Gesellenprüfung!AP90</f>
        <v>0</v>
      </c>
      <c r="AK81" s="275" t="str">
        <f>Gesellenprüfung!AQ90</f>
        <v/>
      </c>
      <c r="AL81" s="254" t="str">
        <f>Gesellenprüfung!AR90</f>
        <v/>
      </c>
      <c r="AM81" s="275" t="str">
        <f>Gesellenprüfung!BB90</f>
        <v/>
      </c>
      <c r="AN81" s="291" t="str">
        <f>IF((Gesellenprüfung!AS90)="D","nicht bestanden","bestanden")</f>
        <v>bestanden</v>
      </c>
      <c r="AO81" s="260" t="str">
        <f>IF(Gesellenprüfung!AU90="","nein",Gesellenprüfung!AU90)</f>
        <v>nein</v>
      </c>
      <c r="AP81" s="255" t="str">
        <f>IF(Gesellenprüfung!AV90="","",Gesellenprüfung!AV90)</f>
        <v/>
      </c>
      <c r="AQ81" s="43" t="str">
        <f>IF(Gesellenprüfung!AW90="","",Gesellenprüfung!AW90)</f>
        <v/>
      </c>
    </row>
    <row r="82" spans="1:43">
      <c r="A82" s="118">
        <f>Gesellenprüfung!A91</f>
        <v>0</v>
      </c>
      <c r="B82" s="277">
        <f>Gesellenprüfung!B89</f>
        <v>0</v>
      </c>
      <c r="C82" s="277">
        <f>Gesellenprüfung!C89</f>
        <v>0</v>
      </c>
      <c r="D82" s="277">
        <f>Gesellenprüfung!D89</f>
        <v>0</v>
      </c>
      <c r="E82" s="277">
        <f>Gesellenprüfung!E89</f>
        <v>0</v>
      </c>
      <c r="F82" s="278">
        <f>Gesellenprüfung!F89</f>
        <v>0</v>
      </c>
      <c r="G82" s="277">
        <f>Gesellenprüfung!G89</f>
        <v>0</v>
      </c>
      <c r="H82" s="279" t="str">
        <f>IF(Gesellenprüfung!H89="","",Gesellenprüfung!H89)</f>
        <v/>
      </c>
      <c r="I82" s="280">
        <f>Gesellenprüfung!I89</f>
        <v>0</v>
      </c>
      <c r="J82" s="100" t="str">
        <f>Gesellenprüfung!M91</f>
        <v/>
      </c>
      <c r="K82" s="253" t="str">
        <f>Gesellenprüfung!O91</f>
        <v/>
      </c>
      <c r="L82" s="256" t="str">
        <f>Gesellenprüfung!N91</f>
        <v/>
      </c>
      <c r="M82" s="100" t="str">
        <f>Gesellenprüfung!R91</f>
        <v/>
      </c>
      <c r="N82" s="253" t="str">
        <f>Gesellenprüfung!T91</f>
        <v/>
      </c>
      <c r="O82" s="256" t="str">
        <f>Gesellenprüfung!S91</f>
        <v/>
      </c>
      <c r="P82" s="274" t="str">
        <f>Gesellenprüfung!U91</f>
        <v/>
      </c>
      <c r="Q82" s="257" t="str">
        <f>Gesellenprüfung!W91</f>
        <v/>
      </c>
      <c r="R82" s="256" t="str">
        <f>Gesellenprüfung!V91</f>
        <v/>
      </c>
      <c r="S82" s="256" t="str">
        <f>Gesellenprüfung!AX91</f>
        <v/>
      </c>
      <c r="T82" s="100" t="str">
        <f>Gesellenprüfung!Z91</f>
        <v/>
      </c>
      <c r="U82" s="253" t="str">
        <f>Gesellenprüfung!AB91</f>
        <v/>
      </c>
      <c r="V82" s="256" t="str">
        <f>Gesellenprüfung!AA91</f>
        <v/>
      </c>
      <c r="W82" s="256" t="str">
        <f>Gesellenprüfung!AY91</f>
        <v/>
      </c>
      <c r="X82" s="100" t="str">
        <f>Gesellenprüfung!AF91</f>
        <v/>
      </c>
      <c r="Y82" s="253" t="str">
        <f>Gesellenprüfung!AH91</f>
        <v/>
      </c>
      <c r="Z82" s="256" t="str">
        <f>Gesellenprüfung!AG91</f>
        <v/>
      </c>
      <c r="AA82" s="256" t="str">
        <f>Gesellenprüfung!AZ91</f>
        <v/>
      </c>
      <c r="AB82" s="258">
        <f>Gesellenprüfung!AI91</f>
        <v>0</v>
      </c>
      <c r="AC82" s="275" t="str">
        <f>Gesellenprüfung!AJ91</f>
        <v/>
      </c>
      <c r="AD82" s="254" t="str">
        <f>Gesellenprüfung!AK91</f>
        <v/>
      </c>
      <c r="AE82" s="275" t="str">
        <f>Gesellenprüfung!BA91</f>
        <v/>
      </c>
      <c r="AF82" s="289" t="str">
        <f>IF((Gesellenprüfung!AL91)="D","nicht bestanden","bestanden")</f>
        <v>bestanden</v>
      </c>
      <c r="AG82" s="100">
        <f>Gesellenprüfung!AM91</f>
        <v>0</v>
      </c>
      <c r="AH82" s="42">
        <f>Gesellenprüfung!AN91</f>
        <v>0</v>
      </c>
      <c r="AI82" s="42">
        <f>Gesellenprüfung!AO91</f>
        <v>0</v>
      </c>
      <c r="AJ82" s="42">
        <f>Gesellenprüfung!AP91</f>
        <v>0</v>
      </c>
      <c r="AK82" s="275" t="str">
        <f>Gesellenprüfung!AQ91</f>
        <v/>
      </c>
      <c r="AL82" s="254" t="str">
        <f>Gesellenprüfung!AR91</f>
        <v/>
      </c>
      <c r="AM82" s="275" t="str">
        <f>Gesellenprüfung!BB91</f>
        <v/>
      </c>
      <c r="AN82" s="291" t="str">
        <f>IF((Gesellenprüfung!AS91)="D","nicht bestanden","bestanden")</f>
        <v>bestanden</v>
      </c>
      <c r="AO82" s="260" t="str">
        <f>IF(Gesellenprüfung!AU91="","nein",Gesellenprüfung!AU91)</f>
        <v>nein</v>
      </c>
      <c r="AP82" s="255" t="str">
        <f>IF(Gesellenprüfung!AV91="","",Gesellenprüfung!AV91)</f>
        <v/>
      </c>
      <c r="AQ82" s="43" t="str">
        <f>IF(Gesellenprüfung!AW91="","",Gesellenprüfung!AW91)</f>
        <v/>
      </c>
    </row>
    <row r="83" spans="1:43">
      <c r="A83" s="118">
        <f>Gesellenprüfung!A92</f>
        <v>0</v>
      </c>
      <c r="B83" s="277">
        <f>Gesellenprüfung!B90</f>
        <v>0</v>
      </c>
      <c r="C83" s="277">
        <f>Gesellenprüfung!C90</f>
        <v>0</v>
      </c>
      <c r="D83" s="277">
        <f>Gesellenprüfung!D90</f>
        <v>0</v>
      </c>
      <c r="E83" s="277">
        <f>Gesellenprüfung!E90</f>
        <v>0</v>
      </c>
      <c r="F83" s="278">
        <f>Gesellenprüfung!F90</f>
        <v>0</v>
      </c>
      <c r="G83" s="277">
        <f>Gesellenprüfung!G90</f>
        <v>0</v>
      </c>
      <c r="H83" s="279" t="str">
        <f>IF(Gesellenprüfung!H90="","",Gesellenprüfung!H90)</f>
        <v/>
      </c>
      <c r="I83" s="280">
        <f>Gesellenprüfung!I90</f>
        <v>0</v>
      </c>
      <c r="J83" s="100" t="str">
        <f>Gesellenprüfung!M92</f>
        <v/>
      </c>
      <c r="K83" s="253" t="str">
        <f>Gesellenprüfung!O92</f>
        <v/>
      </c>
      <c r="L83" s="256" t="str">
        <f>Gesellenprüfung!N92</f>
        <v/>
      </c>
      <c r="M83" s="100" t="str">
        <f>Gesellenprüfung!R92</f>
        <v/>
      </c>
      <c r="N83" s="253" t="str">
        <f>Gesellenprüfung!T92</f>
        <v/>
      </c>
      <c r="O83" s="256" t="str">
        <f>Gesellenprüfung!S92</f>
        <v/>
      </c>
      <c r="P83" s="274" t="str">
        <f>Gesellenprüfung!U92</f>
        <v/>
      </c>
      <c r="Q83" s="257" t="str">
        <f>Gesellenprüfung!W92</f>
        <v/>
      </c>
      <c r="R83" s="256" t="str">
        <f>Gesellenprüfung!V92</f>
        <v/>
      </c>
      <c r="S83" s="256" t="str">
        <f>Gesellenprüfung!AX92</f>
        <v/>
      </c>
      <c r="T83" s="100" t="str">
        <f>Gesellenprüfung!Z92</f>
        <v/>
      </c>
      <c r="U83" s="253" t="str">
        <f>Gesellenprüfung!AB92</f>
        <v/>
      </c>
      <c r="V83" s="256" t="str">
        <f>Gesellenprüfung!AA92</f>
        <v/>
      </c>
      <c r="W83" s="256" t="str">
        <f>Gesellenprüfung!AY92</f>
        <v/>
      </c>
      <c r="X83" s="100" t="str">
        <f>Gesellenprüfung!AF92</f>
        <v/>
      </c>
      <c r="Y83" s="253" t="str">
        <f>Gesellenprüfung!AH92</f>
        <v/>
      </c>
      <c r="Z83" s="256" t="str">
        <f>Gesellenprüfung!AG92</f>
        <v/>
      </c>
      <c r="AA83" s="256" t="str">
        <f>Gesellenprüfung!AZ92</f>
        <v/>
      </c>
      <c r="AB83" s="258">
        <f>Gesellenprüfung!AI92</f>
        <v>0</v>
      </c>
      <c r="AC83" s="275" t="str">
        <f>Gesellenprüfung!AJ92</f>
        <v/>
      </c>
      <c r="AD83" s="254" t="str">
        <f>Gesellenprüfung!AK92</f>
        <v/>
      </c>
      <c r="AE83" s="275" t="str">
        <f>Gesellenprüfung!BA92</f>
        <v/>
      </c>
      <c r="AF83" s="289" t="str">
        <f>IF((Gesellenprüfung!AL92)="D","nicht bestanden","bestanden")</f>
        <v>bestanden</v>
      </c>
      <c r="AG83" s="100">
        <f>Gesellenprüfung!AM92</f>
        <v>0</v>
      </c>
      <c r="AH83" s="42">
        <f>Gesellenprüfung!AN92</f>
        <v>0</v>
      </c>
      <c r="AI83" s="42">
        <f>Gesellenprüfung!AO92</f>
        <v>0</v>
      </c>
      <c r="AJ83" s="42">
        <f>Gesellenprüfung!AP92</f>
        <v>0</v>
      </c>
      <c r="AK83" s="275" t="str">
        <f>Gesellenprüfung!AQ92</f>
        <v/>
      </c>
      <c r="AL83" s="254" t="str">
        <f>Gesellenprüfung!AR92</f>
        <v/>
      </c>
      <c r="AM83" s="275" t="str">
        <f>Gesellenprüfung!BB92</f>
        <v/>
      </c>
      <c r="AN83" s="291" t="str">
        <f>IF((Gesellenprüfung!AS92)="D","nicht bestanden","bestanden")</f>
        <v>bestanden</v>
      </c>
      <c r="AO83" s="260" t="str">
        <f>IF(Gesellenprüfung!AU92="","nein",Gesellenprüfung!AU92)</f>
        <v>nein</v>
      </c>
      <c r="AP83" s="255" t="str">
        <f>IF(Gesellenprüfung!AV92="","",Gesellenprüfung!AV92)</f>
        <v/>
      </c>
      <c r="AQ83" s="43" t="str">
        <f>IF(Gesellenprüfung!AW92="","",Gesellenprüfung!AW92)</f>
        <v/>
      </c>
    </row>
    <row r="84" spans="1:43">
      <c r="A84" s="118">
        <f>Gesellenprüfung!A93</f>
        <v>0</v>
      </c>
      <c r="B84" s="277">
        <f>Gesellenprüfung!B91</f>
        <v>0</v>
      </c>
      <c r="C84" s="277">
        <f>Gesellenprüfung!C91</f>
        <v>0</v>
      </c>
      <c r="D84" s="277">
        <f>Gesellenprüfung!D91</f>
        <v>0</v>
      </c>
      <c r="E84" s="277">
        <f>Gesellenprüfung!E91</f>
        <v>0</v>
      </c>
      <c r="F84" s="278">
        <f>Gesellenprüfung!F91</f>
        <v>0</v>
      </c>
      <c r="G84" s="277">
        <f>Gesellenprüfung!G91</f>
        <v>0</v>
      </c>
      <c r="H84" s="279" t="str">
        <f>IF(Gesellenprüfung!H91="","",Gesellenprüfung!H91)</f>
        <v/>
      </c>
      <c r="I84" s="280">
        <f>Gesellenprüfung!I91</f>
        <v>0</v>
      </c>
      <c r="J84" s="100" t="str">
        <f>Gesellenprüfung!M93</f>
        <v/>
      </c>
      <c r="K84" s="253" t="str">
        <f>Gesellenprüfung!O93</f>
        <v/>
      </c>
      <c r="L84" s="256" t="str">
        <f>Gesellenprüfung!N93</f>
        <v/>
      </c>
      <c r="M84" s="100" t="str">
        <f>Gesellenprüfung!R93</f>
        <v/>
      </c>
      <c r="N84" s="253" t="str">
        <f>Gesellenprüfung!T93</f>
        <v/>
      </c>
      <c r="O84" s="256" t="str">
        <f>Gesellenprüfung!S93</f>
        <v/>
      </c>
      <c r="P84" s="274" t="str">
        <f>Gesellenprüfung!U93</f>
        <v/>
      </c>
      <c r="Q84" s="257" t="str">
        <f>Gesellenprüfung!W93</f>
        <v/>
      </c>
      <c r="R84" s="256" t="str">
        <f>Gesellenprüfung!V93</f>
        <v/>
      </c>
      <c r="S84" s="256" t="str">
        <f>Gesellenprüfung!AX93</f>
        <v/>
      </c>
      <c r="T84" s="100" t="str">
        <f>Gesellenprüfung!Z93</f>
        <v/>
      </c>
      <c r="U84" s="253" t="str">
        <f>Gesellenprüfung!AB93</f>
        <v/>
      </c>
      <c r="V84" s="256" t="str">
        <f>Gesellenprüfung!AA93</f>
        <v/>
      </c>
      <c r="W84" s="256" t="str">
        <f>Gesellenprüfung!AY93</f>
        <v/>
      </c>
      <c r="X84" s="100" t="str">
        <f>Gesellenprüfung!AF93</f>
        <v/>
      </c>
      <c r="Y84" s="253" t="str">
        <f>Gesellenprüfung!AH93</f>
        <v/>
      </c>
      <c r="Z84" s="256" t="str">
        <f>Gesellenprüfung!AG93</f>
        <v/>
      </c>
      <c r="AA84" s="256" t="str">
        <f>Gesellenprüfung!AZ93</f>
        <v/>
      </c>
      <c r="AB84" s="258">
        <f>Gesellenprüfung!AI93</f>
        <v>0</v>
      </c>
      <c r="AC84" s="275" t="str">
        <f>Gesellenprüfung!AJ93</f>
        <v/>
      </c>
      <c r="AD84" s="254" t="str">
        <f>Gesellenprüfung!AK93</f>
        <v/>
      </c>
      <c r="AE84" s="275" t="str">
        <f>Gesellenprüfung!BA93</f>
        <v/>
      </c>
      <c r="AF84" s="289" t="str">
        <f>IF((Gesellenprüfung!AL93)="D","nicht bestanden","bestanden")</f>
        <v>bestanden</v>
      </c>
      <c r="AG84" s="100">
        <f>Gesellenprüfung!AM93</f>
        <v>0</v>
      </c>
      <c r="AH84" s="42">
        <f>Gesellenprüfung!AN93</f>
        <v>0</v>
      </c>
      <c r="AI84" s="42">
        <f>Gesellenprüfung!AO93</f>
        <v>0</v>
      </c>
      <c r="AJ84" s="42">
        <f>Gesellenprüfung!AP93</f>
        <v>0</v>
      </c>
      <c r="AK84" s="275" t="str">
        <f>Gesellenprüfung!AQ93</f>
        <v/>
      </c>
      <c r="AL84" s="254" t="str">
        <f>Gesellenprüfung!AR93</f>
        <v/>
      </c>
      <c r="AM84" s="275" t="str">
        <f>Gesellenprüfung!BB93</f>
        <v/>
      </c>
      <c r="AN84" s="291" t="str">
        <f>IF((Gesellenprüfung!AS93)="D","nicht bestanden","bestanden")</f>
        <v>bestanden</v>
      </c>
      <c r="AO84" s="260" t="str">
        <f>IF(Gesellenprüfung!AU93="","nein",Gesellenprüfung!AU93)</f>
        <v>nein</v>
      </c>
      <c r="AP84" s="255" t="str">
        <f>IF(Gesellenprüfung!AV93="","",Gesellenprüfung!AV93)</f>
        <v/>
      </c>
      <c r="AQ84" s="43" t="str">
        <f>IF(Gesellenprüfung!AW93="","",Gesellenprüfung!AW93)</f>
        <v/>
      </c>
    </row>
    <row r="85" spans="1:43">
      <c r="A85" s="118">
        <f>Gesellenprüfung!A94</f>
        <v>0</v>
      </c>
      <c r="B85" s="277">
        <f>Gesellenprüfung!B92</f>
        <v>0</v>
      </c>
      <c r="C85" s="277">
        <f>Gesellenprüfung!C92</f>
        <v>0</v>
      </c>
      <c r="D85" s="277">
        <f>Gesellenprüfung!D92</f>
        <v>0</v>
      </c>
      <c r="E85" s="277">
        <f>Gesellenprüfung!E92</f>
        <v>0</v>
      </c>
      <c r="F85" s="278">
        <f>Gesellenprüfung!F92</f>
        <v>0</v>
      </c>
      <c r="G85" s="277">
        <f>Gesellenprüfung!G92</f>
        <v>0</v>
      </c>
      <c r="H85" s="279" t="str">
        <f>IF(Gesellenprüfung!H92="","",Gesellenprüfung!H92)</f>
        <v/>
      </c>
      <c r="I85" s="280">
        <f>Gesellenprüfung!I92</f>
        <v>0</v>
      </c>
      <c r="J85" s="100" t="str">
        <f>Gesellenprüfung!M94</f>
        <v/>
      </c>
      <c r="K85" s="253" t="str">
        <f>Gesellenprüfung!O94</f>
        <v/>
      </c>
      <c r="L85" s="256" t="str">
        <f>Gesellenprüfung!N94</f>
        <v/>
      </c>
      <c r="M85" s="100" t="str">
        <f>Gesellenprüfung!R94</f>
        <v/>
      </c>
      <c r="N85" s="253" t="str">
        <f>Gesellenprüfung!T94</f>
        <v/>
      </c>
      <c r="O85" s="256" t="str">
        <f>Gesellenprüfung!S94</f>
        <v/>
      </c>
      <c r="P85" s="274" t="str">
        <f>Gesellenprüfung!U94</f>
        <v/>
      </c>
      <c r="Q85" s="257" t="str">
        <f>Gesellenprüfung!W94</f>
        <v/>
      </c>
      <c r="R85" s="256" t="str">
        <f>Gesellenprüfung!V94</f>
        <v/>
      </c>
      <c r="S85" s="256" t="str">
        <f>Gesellenprüfung!AX94</f>
        <v/>
      </c>
      <c r="T85" s="100" t="str">
        <f>Gesellenprüfung!Z94</f>
        <v/>
      </c>
      <c r="U85" s="253" t="str">
        <f>Gesellenprüfung!AB94</f>
        <v/>
      </c>
      <c r="V85" s="256" t="str">
        <f>Gesellenprüfung!AA94</f>
        <v/>
      </c>
      <c r="W85" s="256" t="str">
        <f>Gesellenprüfung!AY94</f>
        <v/>
      </c>
      <c r="X85" s="100" t="str">
        <f>Gesellenprüfung!AF94</f>
        <v/>
      </c>
      <c r="Y85" s="253" t="str">
        <f>Gesellenprüfung!AH94</f>
        <v/>
      </c>
      <c r="Z85" s="256" t="str">
        <f>Gesellenprüfung!AG94</f>
        <v/>
      </c>
      <c r="AA85" s="256" t="str">
        <f>Gesellenprüfung!AZ94</f>
        <v/>
      </c>
      <c r="AB85" s="258">
        <f>Gesellenprüfung!AI94</f>
        <v>0</v>
      </c>
      <c r="AC85" s="275" t="str">
        <f>Gesellenprüfung!AJ94</f>
        <v/>
      </c>
      <c r="AD85" s="254" t="str">
        <f>Gesellenprüfung!AK94</f>
        <v/>
      </c>
      <c r="AE85" s="275" t="str">
        <f>Gesellenprüfung!BA94</f>
        <v/>
      </c>
      <c r="AF85" s="289" t="str">
        <f>IF((Gesellenprüfung!AL94)="D","nicht bestanden","bestanden")</f>
        <v>bestanden</v>
      </c>
      <c r="AG85" s="100">
        <f>Gesellenprüfung!AM94</f>
        <v>0</v>
      </c>
      <c r="AH85" s="42">
        <f>Gesellenprüfung!AN94</f>
        <v>0</v>
      </c>
      <c r="AI85" s="42">
        <f>Gesellenprüfung!AO94</f>
        <v>0</v>
      </c>
      <c r="AJ85" s="42">
        <f>Gesellenprüfung!AP94</f>
        <v>0</v>
      </c>
      <c r="AK85" s="275" t="str">
        <f>Gesellenprüfung!AQ94</f>
        <v/>
      </c>
      <c r="AL85" s="254" t="str">
        <f>Gesellenprüfung!AR94</f>
        <v/>
      </c>
      <c r="AM85" s="275" t="str">
        <f>Gesellenprüfung!BB94</f>
        <v/>
      </c>
      <c r="AN85" s="291" t="str">
        <f>IF((Gesellenprüfung!AS94)="D","nicht bestanden","bestanden")</f>
        <v>bestanden</v>
      </c>
      <c r="AO85" s="260" t="str">
        <f>IF(Gesellenprüfung!AU94="","nein",Gesellenprüfung!AU94)</f>
        <v>nein</v>
      </c>
      <c r="AP85" s="255" t="str">
        <f>IF(Gesellenprüfung!AV94="","",Gesellenprüfung!AV94)</f>
        <v/>
      </c>
      <c r="AQ85" s="43" t="str">
        <f>IF(Gesellenprüfung!AW94="","",Gesellenprüfung!AW94)</f>
        <v/>
      </c>
    </row>
    <row r="86" spans="1:43">
      <c r="A86" s="118">
        <f>Gesellenprüfung!A95</f>
        <v>0</v>
      </c>
      <c r="B86" s="277">
        <f>Gesellenprüfung!B93</f>
        <v>0</v>
      </c>
      <c r="C86" s="277">
        <f>Gesellenprüfung!C93</f>
        <v>0</v>
      </c>
      <c r="D86" s="277">
        <f>Gesellenprüfung!D93</f>
        <v>0</v>
      </c>
      <c r="E86" s="277">
        <f>Gesellenprüfung!E93</f>
        <v>0</v>
      </c>
      <c r="F86" s="278">
        <f>Gesellenprüfung!F93</f>
        <v>0</v>
      </c>
      <c r="G86" s="277">
        <f>Gesellenprüfung!G93</f>
        <v>0</v>
      </c>
      <c r="H86" s="279" t="str">
        <f>IF(Gesellenprüfung!H93="","",Gesellenprüfung!H93)</f>
        <v/>
      </c>
      <c r="I86" s="280">
        <f>Gesellenprüfung!I93</f>
        <v>0</v>
      </c>
      <c r="J86" s="100" t="str">
        <f>Gesellenprüfung!M95</f>
        <v/>
      </c>
      <c r="K86" s="253" t="str">
        <f>Gesellenprüfung!O95</f>
        <v/>
      </c>
      <c r="L86" s="256" t="str">
        <f>Gesellenprüfung!N95</f>
        <v/>
      </c>
      <c r="M86" s="100" t="str">
        <f>Gesellenprüfung!R95</f>
        <v/>
      </c>
      <c r="N86" s="253" t="str">
        <f>Gesellenprüfung!T95</f>
        <v/>
      </c>
      <c r="O86" s="256" t="str">
        <f>Gesellenprüfung!S95</f>
        <v/>
      </c>
      <c r="P86" s="274" t="str">
        <f>Gesellenprüfung!U95</f>
        <v/>
      </c>
      <c r="Q86" s="257" t="str">
        <f>Gesellenprüfung!W95</f>
        <v/>
      </c>
      <c r="R86" s="256" t="str">
        <f>Gesellenprüfung!V95</f>
        <v/>
      </c>
      <c r="S86" s="256" t="str">
        <f>Gesellenprüfung!AX95</f>
        <v/>
      </c>
      <c r="T86" s="100" t="str">
        <f>Gesellenprüfung!Z95</f>
        <v/>
      </c>
      <c r="U86" s="253" t="str">
        <f>Gesellenprüfung!AB95</f>
        <v/>
      </c>
      <c r="V86" s="256" t="str">
        <f>Gesellenprüfung!AA95</f>
        <v/>
      </c>
      <c r="W86" s="256" t="str">
        <f>Gesellenprüfung!AY95</f>
        <v/>
      </c>
      <c r="X86" s="100" t="str">
        <f>Gesellenprüfung!AF95</f>
        <v/>
      </c>
      <c r="Y86" s="253" t="str">
        <f>Gesellenprüfung!AH95</f>
        <v/>
      </c>
      <c r="Z86" s="256" t="str">
        <f>Gesellenprüfung!AG95</f>
        <v/>
      </c>
      <c r="AA86" s="256" t="str">
        <f>Gesellenprüfung!AZ95</f>
        <v/>
      </c>
      <c r="AB86" s="258">
        <f>Gesellenprüfung!AI95</f>
        <v>0</v>
      </c>
      <c r="AC86" s="275" t="str">
        <f>Gesellenprüfung!AJ95</f>
        <v/>
      </c>
      <c r="AD86" s="254" t="str">
        <f>Gesellenprüfung!AK95</f>
        <v/>
      </c>
      <c r="AE86" s="275" t="str">
        <f>Gesellenprüfung!BA95</f>
        <v/>
      </c>
      <c r="AF86" s="289" t="str">
        <f>IF((Gesellenprüfung!AL95)="D","nicht bestanden","bestanden")</f>
        <v>bestanden</v>
      </c>
      <c r="AG86" s="100">
        <f>Gesellenprüfung!AM95</f>
        <v>0</v>
      </c>
      <c r="AH86" s="42">
        <f>Gesellenprüfung!AN95</f>
        <v>0</v>
      </c>
      <c r="AI86" s="42">
        <f>Gesellenprüfung!AO95</f>
        <v>0</v>
      </c>
      <c r="AJ86" s="42">
        <f>Gesellenprüfung!AP95</f>
        <v>0</v>
      </c>
      <c r="AK86" s="275" t="str">
        <f>Gesellenprüfung!AQ95</f>
        <v/>
      </c>
      <c r="AL86" s="254" t="str">
        <f>Gesellenprüfung!AR95</f>
        <v/>
      </c>
      <c r="AM86" s="275" t="str">
        <f>Gesellenprüfung!BB95</f>
        <v/>
      </c>
      <c r="AN86" s="291" t="str">
        <f>IF((Gesellenprüfung!AS95)="D","nicht bestanden","bestanden")</f>
        <v>bestanden</v>
      </c>
      <c r="AO86" s="260" t="str">
        <f>IF(Gesellenprüfung!AU95="","nein",Gesellenprüfung!AU95)</f>
        <v>nein</v>
      </c>
      <c r="AP86" s="255" t="str">
        <f>IF(Gesellenprüfung!AV95="","",Gesellenprüfung!AV95)</f>
        <v/>
      </c>
      <c r="AQ86" s="43" t="str">
        <f>IF(Gesellenprüfung!AW95="","",Gesellenprüfung!AW95)</f>
        <v/>
      </c>
    </row>
    <row r="87" spans="1:43">
      <c r="A87" s="118">
        <f>Gesellenprüfung!A96</f>
        <v>0</v>
      </c>
      <c r="B87" s="277">
        <f>Gesellenprüfung!B94</f>
        <v>0</v>
      </c>
      <c r="C87" s="277">
        <f>Gesellenprüfung!C94</f>
        <v>0</v>
      </c>
      <c r="D87" s="277">
        <f>Gesellenprüfung!D94</f>
        <v>0</v>
      </c>
      <c r="E87" s="277">
        <f>Gesellenprüfung!E94</f>
        <v>0</v>
      </c>
      <c r="F87" s="278">
        <f>Gesellenprüfung!F94</f>
        <v>0</v>
      </c>
      <c r="G87" s="277">
        <f>Gesellenprüfung!G94</f>
        <v>0</v>
      </c>
      <c r="H87" s="279" t="str">
        <f>IF(Gesellenprüfung!H94="","",Gesellenprüfung!H94)</f>
        <v/>
      </c>
      <c r="I87" s="280">
        <f>Gesellenprüfung!I94</f>
        <v>0</v>
      </c>
      <c r="J87" s="100" t="str">
        <f>Gesellenprüfung!M96</f>
        <v/>
      </c>
      <c r="K87" s="253" t="str">
        <f>Gesellenprüfung!O96</f>
        <v/>
      </c>
      <c r="L87" s="256" t="str">
        <f>Gesellenprüfung!N96</f>
        <v/>
      </c>
      <c r="M87" s="100" t="str">
        <f>Gesellenprüfung!R96</f>
        <v/>
      </c>
      <c r="N87" s="253" t="str">
        <f>Gesellenprüfung!T96</f>
        <v/>
      </c>
      <c r="O87" s="256" t="str">
        <f>Gesellenprüfung!S96</f>
        <v/>
      </c>
      <c r="P87" s="274" t="str">
        <f>Gesellenprüfung!U96</f>
        <v/>
      </c>
      <c r="Q87" s="257" t="str">
        <f>Gesellenprüfung!W96</f>
        <v/>
      </c>
      <c r="R87" s="256" t="str">
        <f>Gesellenprüfung!V96</f>
        <v/>
      </c>
      <c r="S87" s="256" t="str">
        <f>Gesellenprüfung!AX96</f>
        <v/>
      </c>
      <c r="T87" s="100" t="str">
        <f>Gesellenprüfung!Z96</f>
        <v/>
      </c>
      <c r="U87" s="253" t="str">
        <f>Gesellenprüfung!AB96</f>
        <v/>
      </c>
      <c r="V87" s="256" t="str">
        <f>Gesellenprüfung!AA96</f>
        <v/>
      </c>
      <c r="W87" s="256" t="str">
        <f>Gesellenprüfung!AY96</f>
        <v/>
      </c>
      <c r="X87" s="100" t="str">
        <f>Gesellenprüfung!AF96</f>
        <v/>
      </c>
      <c r="Y87" s="253" t="str">
        <f>Gesellenprüfung!AH96</f>
        <v/>
      </c>
      <c r="Z87" s="256" t="str">
        <f>Gesellenprüfung!AG96</f>
        <v/>
      </c>
      <c r="AA87" s="256" t="str">
        <f>Gesellenprüfung!AZ96</f>
        <v/>
      </c>
      <c r="AB87" s="258">
        <f>Gesellenprüfung!AI96</f>
        <v>0</v>
      </c>
      <c r="AC87" s="275" t="str">
        <f>Gesellenprüfung!AJ96</f>
        <v/>
      </c>
      <c r="AD87" s="254" t="str">
        <f>Gesellenprüfung!AK96</f>
        <v/>
      </c>
      <c r="AE87" s="275" t="str">
        <f>Gesellenprüfung!BA96</f>
        <v/>
      </c>
      <c r="AF87" s="289" t="str">
        <f>IF((Gesellenprüfung!AL96)="D","nicht bestanden","bestanden")</f>
        <v>bestanden</v>
      </c>
      <c r="AG87" s="100">
        <f>Gesellenprüfung!AM96</f>
        <v>0</v>
      </c>
      <c r="AH87" s="42">
        <f>Gesellenprüfung!AN96</f>
        <v>0</v>
      </c>
      <c r="AI87" s="42">
        <f>Gesellenprüfung!AO96</f>
        <v>0</v>
      </c>
      <c r="AJ87" s="42">
        <f>Gesellenprüfung!AP96</f>
        <v>0</v>
      </c>
      <c r="AK87" s="275" t="str">
        <f>Gesellenprüfung!AQ96</f>
        <v/>
      </c>
      <c r="AL87" s="254" t="str">
        <f>Gesellenprüfung!AR96</f>
        <v/>
      </c>
      <c r="AM87" s="275" t="str">
        <f>Gesellenprüfung!BB96</f>
        <v/>
      </c>
      <c r="AN87" s="291" t="str">
        <f>IF((Gesellenprüfung!AS96)="D","nicht bestanden","bestanden")</f>
        <v>bestanden</v>
      </c>
      <c r="AO87" s="260" t="str">
        <f>IF(Gesellenprüfung!AU96="","nein",Gesellenprüfung!AU96)</f>
        <v>nein</v>
      </c>
      <c r="AP87" s="255" t="str">
        <f>IF(Gesellenprüfung!AV96="","",Gesellenprüfung!AV96)</f>
        <v/>
      </c>
      <c r="AQ87" s="43" t="str">
        <f>IF(Gesellenprüfung!AW96="","",Gesellenprüfung!AW96)</f>
        <v/>
      </c>
    </row>
    <row r="88" spans="1:43">
      <c r="A88" s="118">
        <f>Gesellenprüfung!A97</f>
        <v>0</v>
      </c>
      <c r="B88" s="277">
        <f>Gesellenprüfung!B95</f>
        <v>0</v>
      </c>
      <c r="C88" s="277">
        <f>Gesellenprüfung!C95</f>
        <v>0</v>
      </c>
      <c r="D88" s="277">
        <f>Gesellenprüfung!D95</f>
        <v>0</v>
      </c>
      <c r="E88" s="277">
        <f>Gesellenprüfung!E95</f>
        <v>0</v>
      </c>
      <c r="F88" s="278">
        <f>Gesellenprüfung!F95</f>
        <v>0</v>
      </c>
      <c r="G88" s="277">
        <f>Gesellenprüfung!G95</f>
        <v>0</v>
      </c>
      <c r="H88" s="279" t="str">
        <f>IF(Gesellenprüfung!H95="","",Gesellenprüfung!H95)</f>
        <v/>
      </c>
      <c r="I88" s="280">
        <f>Gesellenprüfung!I95</f>
        <v>0</v>
      </c>
      <c r="J88" s="100" t="str">
        <f>Gesellenprüfung!M97</f>
        <v/>
      </c>
      <c r="K88" s="253" t="str">
        <f>Gesellenprüfung!O97</f>
        <v/>
      </c>
      <c r="L88" s="256" t="str">
        <f>Gesellenprüfung!N97</f>
        <v/>
      </c>
      <c r="M88" s="100" t="str">
        <f>Gesellenprüfung!R97</f>
        <v/>
      </c>
      <c r="N88" s="253" t="str">
        <f>Gesellenprüfung!T97</f>
        <v/>
      </c>
      <c r="O88" s="256" t="str">
        <f>Gesellenprüfung!S97</f>
        <v/>
      </c>
      <c r="P88" s="274" t="str">
        <f>Gesellenprüfung!U97</f>
        <v/>
      </c>
      <c r="Q88" s="257" t="str">
        <f>Gesellenprüfung!W97</f>
        <v/>
      </c>
      <c r="R88" s="256" t="str">
        <f>Gesellenprüfung!V97</f>
        <v/>
      </c>
      <c r="S88" s="256" t="str">
        <f>Gesellenprüfung!AX97</f>
        <v/>
      </c>
      <c r="T88" s="100" t="str">
        <f>Gesellenprüfung!Z97</f>
        <v/>
      </c>
      <c r="U88" s="253" t="str">
        <f>Gesellenprüfung!AB97</f>
        <v/>
      </c>
      <c r="V88" s="256" t="str">
        <f>Gesellenprüfung!AA97</f>
        <v/>
      </c>
      <c r="W88" s="256" t="str">
        <f>Gesellenprüfung!AY97</f>
        <v/>
      </c>
      <c r="X88" s="100" t="str">
        <f>Gesellenprüfung!AF97</f>
        <v/>
      </c>
      <c r="Y88" s="253" t="str">
        <f>Gesellenprüfung!AH97</f>
        <v/>
      </c>
      <c r="Z88" s="256" t="str">
        <f>Gesellenprüfung!AG97</f>
        <v/>
      </c>
      <c r="AA88" s="256" t="str">
        <f>Gesellenprüfung!AZ97</f>
        <v/>
      </c>
      <c r="AB88" s="258">
        <f>Gesellenprüfung!AI97</f>
        <v>0</v>
      </c>
      <c r="AC88" s="275" t="str">
        <f>Gesellenprüfung!AJ97</f>
        <v/>
      </c>
      <c r="AD88" s="254" t="str">
        <f>Gesellenprüfung!AK97</f>
        <v/>
      </c>
      <c r="AE88" s="275" t="str">
        <f>Gesellenprüfung!BA97</f>
        <v/>
      </c>
      <c r="AF88" s="289" t="str">
        <f>IF((Gesellenprüfung!AL97)="D","nicht bestanden","bestanden")</f>
        <v>bestanden</v>
      </c>
      <c r="AG88" s="100">
        <f>Gesellenprüfung!AM97</f>
        <v>0</v>
      </c>
      <c r="AH88" s="42">
        <f>Gesellenprüfung!AN97</f>
        <v>0</v>
      </c>
      <c r="AI88" s="42">
        <f>Gesellenprüfung!AO97</f>
        <v>0</v>
      </c>
      <c r="AJ88" s="42">
        <f>Gesellenprüfung!AP97</f>
        <v>0</v>
      </c>
      <c r="AK88" s="275" t="str">
        <f>Gesellenprüfung!AQ97</f>
        <v/>
      </c>
      <c r="AL88" s="254" t="str">
        <f>Gesellenprüfung!AR97</f>
        <v/>
      </c>
      <c r="AM88" s="275" t="str">
        <f>Gesellenprüfung!BB97</f>
        <v/>
      </c>
      <c r="AN88" s="291" t="str">
        <f>IF((Gesellenprüfung!AS97)="D","nicht bestanden","bestanden")</f>
        <v>bestanden</v>
      </c>
      <c r="AO88" s="260" t="str">
        <f>IF(Gesellenprüfung!AU97="","nein",Gesellenprüfung!AU97)</f>
        <v>nein</v>
      </c>
      <c r="AP88" s="255" t="str">
        <f>IF(Gesellenprüfung!AV97="","",Gesellenprüfung!AV97)</f>
        <v/>
      </c>
      <c r="AQ88" s="43" t="str">
        <f>IF(Gesellenprüfung!AW97="","",Gesellenprüfung!AW97)</f>
        <v/>
      </c>
    </row>
    <row r="89" spans="1:43">
      <c r="A89" s="118">
        <f>Gesellenprüfung!A98</f>
        <v>0</v>
      </c>
      <c r="B89" s="277">
        <f>Gesellenprüfung!B96</f>
        <v>0</v>
      </c>
      <c r="C89" s="277">
        <f>Gesellenprüfung!C96</f>
        <v>0</v>
      </c>
      <c r="D89" s="277">
        <f>Gesellenprüfung!D96</f>
        <v>0</v>
      </c>
      <c r="E89" s="277">
        <f>Gesellenprüfung!E96</f>
        <v>0</v>
      </c>
      <c r="F89" s="278">
        <f>Gesellenprüfung!F96</f>
        <v>0</v>
      </c>
      <c r="G89" s="277">
        <f>Gesellenprüfung!G96</f>
        <v>0</v>
      </c>
      <c r="H89" s="279" t="str">
        <f>IF(Gesellenprüfung!H96="","",Gesellenprüfung!H96)</f>
        <v/>
      </c>
      <c r="I89" s="280">
        <f>Gesellenprüfung!I96</f>
        <v>0</v>
      </c>
      <c r="J89" s="100" t="str">
        <f>Gesellenprüfung!M98</f>
        <v/>
      </c>
      <c r="K89" s="253" t="str">
        <f>Gesellenprüfung!O98</f>
        <v/>
      </c>
      <c r="L89" s="256" t="str">
        <f>Gesellenprüfung!N98</f>
        <v/>
      </c>
      <c r="M89" s="100" t="str">
        <f>Gesellenprüfung!R98</f>
        <v/>
      </c>
      <c r="N89" s="253" t="str">
        <f>Gesellenprüfung!T98</f>
        <v/>
      </c>
      <c r="O89" s="256" t="str">
        <f>Gesellenprüfung!S98</f>
        <v/>
      </c>
      <c r="P89" s="274" t="str">
        <f>Gesellenprüfung!U98</f>
        <v/>
      </c>
      <c r="Q89" s="257" t="str">
        <f>Gesellenprüfung!W98</f>
        <v/>
      </c>
      <c r="R89" s="256" t="str">
        <f>Gesellenprüfung!V98</f>
        <v/>
      </c>
      <c r="S89" s="256" t="str">
        <f>Gesellenprüfung!AX98</f>
        <v/>
      </c>
      <c r="T89" s="100" t="str">
        <f>Gesellenprüfung!Z98</f>
        <v/>
      </c>
      <c r="U89" s="253" t="str">
        <f>Gesellenprüfung!AB98</f>
        <v/>
      </c>
      <c r="V89" s="256" t="str">
        <f>Gesellenprüfung!AA98</f>
        <v/>
      </c>
      <c r="W89" s="256" t="str">
        <f>Gesellenprüfung!AY98</f>
        <v/>
      </c>
      <c r="X89" s="100" t="str">
        <f>Gesellenprüfung!AF98</f>
        <v/>
      </c>
      <c r="Y89" s="253" t="str">
        <f>Gesellenprüfung!AH98</f>
        <v/>
      </c>
      <c r="Z89" s="256" t="str">
        <f>Gesellenprüfung!AG98</f>
        <v/>
      </c>
      <c r="AA89" s="256" t="str">
        <f>Gesellenprüfung!AZ98</f>
        <v/>
      </c>
      <c r="AB89" s="258">
        <f>Gesellenprüfung!AI98</f>
        <v>0</v>
      </c>
      <c r="AC89" s="275" t="str">
        <f>Gesellenprüfung!AJ98</f>
        <v/>
      </c>
      <c r="AD89" s="254" t="str">
        <f>Gesellenprüfung!AK98</f>
        <v/>
      </c>
      <c r="AE89" s="275" t="str">
        <f>Gesellenprüfung!BA98</f>
        <v/>
      </c>
      <c r="AF89" s="289" t="str">
        <f>IF((Gesellenprüfung!AL98)="D","nicht bestanden","bestanden")</f>
        <v>bestanden</v>
      </c>
      <c r="AG89" s="100">
        <f>Gesellenprüfung!AM98</f>
        <v>0</v>
      </c>
      <c r="AH89" s="42">
        <f>Gesellenprüfung!AN98</f>
        <v>0</v>
      </c>
      <c r="AI89" s="42">
        <f>Gesellenprüfung!AO98</f>
        <v>0</v>
      </c>
      <c r="AJ89" s="42">
        <f>Gesellenprüfung!AP98</f>
        <v>0</v>
      </c>
      <c r="AK89" s="275" t="str">
        <f>Gesellenprüfung!AQ98</f>
        <v/>
      </c>
      <c r="AL89" s="254" t="str">
        <f>Gesellenprüfung!AR98</f>
        <v/>
      </c>
      <c r="AM89" s="275" t="str">
        <f>Gesellenprüfung!BB98</f>
        <v/>
      </c>
      <c r="AN89" s="291" t="str">
        <f>IF((Gesellenprüfung!AS98)="D","nicht bestanden","bestanden")</f>
        <v>bestanden</v>
      </c>
      <c r="AO89" s="260" t="str">
        <f>IF(Gesellenprüfung!AU98="","nein",Gesellenprüfung!AU98)</f>
        <v>nein</v>
      </c>
      <c r="AP89" s="255" t="str">
        <f>IF(Gesellenprüfung!AV98="","",Gesellenprüfung!AV98)</f>
        <v/>
      </c>
      <c r="AQ89" s="43" t="str">
        <f>IF(Gesellenprüfung!AW98="","",Gesellenprüfung!AW98)</f>
        <v/>
      </c>
    </row>
    <row r="90" spans="1:43">
      <c r="A90" s="118">
        <f>Gesellenprüfung!A99</f>
        <v>0</v>
      </c>
      <c r="B90" s="277">
        <f>Gesellenprüfung!B97</f>
        <v>0</v>
      </c>
      <c r="C90" s="277">
        <f>Gesellenprüfung!C97</f>
        <v>0</v>
      </c>
      <c r="D90" s="277">
        <f>Gesellenprüfung!D97</f>
        <v>0</v>
      </c>
      <c r="E90" s="277">
        <f>Gesellenprüfung!E97</f>
        <v>0</v>
      </c>
      <c r="F90" s="278">
        <f>Gesellenprüfung!F97</f>
        <v>0</v>
      </c>
      <c r="G90" s="277">
        <f>Gesellenprüfung!G97</f>
        <v>0</v>
      </c>
      <c r="H90" s="279" t="str">
        <f>IF(Gesellenprüfung!H97="","",Gesellenprüfung!H97)</f>
        <v/>
      </c>
      <c r="I90" s="280">
        <f>Gesellenprüfung!I97</f>
        <v>0</v>
      </c>
      <c r="J90" s="100" t="str">
        <f>Gesellenprüfung!M99</f>
        <v/>
      </c>
      <c r="K90" s="253" t="str">
        <f>Gesellenprüfung!O99</f>
        <v/>
      </c>
      <c r="L90" s="256" t="str">
        <f>Gesellenprüfung!N99</f>
        <v/>
      </c>
      <c r="M90" s="100" t="str">
        <f>Gesellenprüfung!R99</f>
        <v/>
      </c>
      <c r="N90" s="253" t="str">
        <f>Gesellenprüfung!T99</f>
        <v/>
      </c>
      <c r="O90" s="256" t="str">
        <f>Gesellenprüfung!S99</f>
        <v/>
      </c>
      <c r="P90" s="274" t="str">
        <f>Gesellenprüfung!U99</f>
        <v/>
      </c>
      <c r="Q90" s="257" t="str">
        <f>Gesellenprüfung!W99</f>
        <v/>
      </c>
      <c r="R90" s="256" t="str">
        <f>Gesellenprüfung!V99</f>
        <v/>
      </c>
      <c r="S90" s="256" t="str">
        <f>Gesellenprüfung!AX99</f>
        <v/>
      </c>
      <c r="T90" s="100" t="str">
        <f>Gesellenprüfung!Z99</f>
        <v/>
      </c>
      <c r="U90" s="253" t="str">
        <f>Gesellenprüfung!AB99</f>
        <v/>
      </c>
      <c r="V90" s="256" t="str">
        <f>Gesellenprüfung!AA99</f>
        <v/>
      </c>
      <c r="W90" s="256" t="str">
        <f>Gesellenprüfung!AY99</f>
        <v/>
      </c>
      <c r="X90" s="100" t="str">
        <f>Gesellenprüfung!AF99</f>
        <v/>
      </c>
      <c r="Y90" s="253" t="str">
        <f>Gesellenprüfung!AH99</f>
        <v/>
      </c>
      <c r="Z90" s="256" t="str">
        <f>Gesellenprüfung!AG99</f>
        <v/>
      </c>
      <c r="AA90" s="256" t="str">
        <f>Gesellenprüfung!AZ99</f>
        <v/>
      </c>
      <c r="AB90" s="258">
        <f>Gesellenprüfung!AI99</f>
        <v>0</v>
      </c>
      <c r="AC90" s="275" t="str">
        <f>Gesellenprüfung!AJ99</f>
        <v/>
      </c>
      <c r="AD90" s="254" t="str">
        <f>Gesellenprüfung!AK99</f>
        <v/>
      </c>
      <c r="AE90" s="275" t="str">
        <f>Gesellenprüfung!BA99</f>
        <v/>
      </c>
      <c r="AF90" s="289" t="str">
        <f>IF((Gesellenprüfung!AL99)="D","nicht bestanden","bestanden")</f>
        <v>bestanden</v>
      </c>
      <c r="AG90" s="100">
        <f>Gesellenprüfung!AM99</f>
        <v>0</v>
      </c>
      <c r="AH90" s="42">
        <f>Gesellenprüfung!AN99</f>
        <v>0</v>
      </c>
      <c r="AI90" s="42">
        <f>Gesellenprüfung!AO99</f>
        <v>0</v>
      </c>
      <c r="AJ90" s="42">
        <f>Gesellenprüfung!AP99</f>
        <v>0</v>
      </c>
      <c r="AK90" s="275" t="str">
        <f>Gesellenprüfung!AQ99</f>
        <v/>
      </c>
      <c r="AL90" s="254" t="str">
        <f>Gesellenprüfung!AR99</f>
        <v/>
      </c>
      <c r="AM90" s="275" t="str">
        <f>Gesellenprüfung!BB99</f>
        <v/>
      </c>
      <c r="AN90" s="291" t="str">
        <f>IF((Gesellenprüfung!AS99)="D","nicht bestanden","bestanden")</f>
        <v>bestanden</v>
      </c>
      <c r="AO90" s="260" t="str">
        <f>IF(Gesellenprüfung!AU99="","nein",Gesellenprüfung!AU99)</f>
        <v>nein</v>
      </c>
      <c r="AP90" s="255" t="str">
        <f>IF(Gesellenprüfung!AV99="","",Gesellenprüfung!AV99)</f>
        <v/>
      </c>
      <c r="AQ90" s="43" t="str">
        <f>IF(Gesellenprüfung!AW99="","",Gesellenprüfung!AW99)</f>
        <v/>
      </c>
    </row>
    <row r="91" spans="1:43">
      <c r="A91" s="118">
        <f>Gesellenprüfung!A100</f>
        <v>0</v>
      </c>
      <c r="B91" s="277">
        <f>Gesellenprüfung!B98</f>
        <v>0</v>
      </c>
      <c r="C91" s="277">
        <f>Gesellenprüfung!C98</f>
        <v>0</v>
      </c>
      <c r="D91" s="277">
        <f>Gesellenprüfung!D98</f>
        <v>0</v>
      </c>
      <c r="E91" s="277">
        <f>Gesellenprüfung!E98</f>
        <v>0</v>
      </c>
      <c r="F91" s="278">
        <f>Gesellenprüfung!F98</f>
        <v>0</v>
      </c>
      <c r="G91" s="277">
        <f>Gesellenprüfung!G98</f>
        <v>0</v>
      </c>
      <c r="H91" s="279" t="str">
        <f>IF(Gesellenprüfung!H98="","",Gesellenprüfung!H98)</f>
        <v/>
      </c>
      <c r="I91" s="280">
        <f>Gesellenprüfung!I98</f>
        <v>0</v>
      </c>
      <c r="J91" s="100" t="str">
        <f>Gesellenprüfung!M100</f>
        <v/>
      </c>
      <c r="K91" s="253" t="str">
        <f>Gesellenprüfung!O100</f>
        <v/>
      </c>
      <c r="L91" s="256" t="str">
        <f>Gesellenprüfung!N100</f>
        <v/>
      </c>
      <c r="M91" s="100" t="str">
        <f>Gesellenprüfung!R100</f>
        <v/>
      </c>
      <c r="N91" s="253" t="str">
        <f>Gesellenprüfung!T100</f>
        <v/>
      </c>
      <c r="O91" s="256" t="str">
        <f>Gesellenprüfung!S100</f>
        <v/>
      </c>
      <c r="P91" s="274" t="str">
        <f>Gesellenprüfung!U100</f>
        <v/>
      </c>
      <c r="Q91" s="257" t="str">
        <f>Gesellenprüfung!W100</f>
        <v/>
      </c>
      <c r="R91" s="256" t="str">
        <f>Gesellenprüfung!V100</f>
        <v/>
      </c>
      <c r="S91" s="256" t="str">
        <f>Gesellenprüfung!AX100</f>
        <v/>
      </c>
      <c r="T91" s="100" t="str">
        <f>Gesellenprüfung!Z100</f>
        <v/>
      </c>
      <c r="U91" s="253" t="str">
        <f>Gesellenprüfung!AB100</f>
        <v/>
      </c>
      <c r="V91" s="256" t="str">
        <f>Gesellenprüfung!AA100</f>
        <v/>
      </c>
      <c r="W91" s="256" t="str">
        <f>Gesellenprüfung!AY100</f>
        <v/>
      </c>
      <c r="X91" s="100" t="str">
        <f>Gesellenprüfung!AF100</f>
        <v/>
      </c>
      <c r="Y91" s="253" t="str">
        <f>Gesellenprüfung!AH100</f>
        <v/>
      </c>
      <c r="Z91" s="256" t="str">
        <f>Gesellenprüfung!AG100</f>
        <v/>
      </c>
      <c r="AA91" s="256" t="str">
        <f>Gesellenprüfung!AZ100</f>
        <v/>
      </c>
      <c r="AB91" s="258">
        <f>Gesellenprüfung!AI100</f>
        <v>0</v>
      </c>
      <c r="AC91" s="275" t="str">
        <f>Gesellenprüfung!AJ100</f>
        <v/>
      </c>
      <c r="AD91" s="254" t="str">
        <f>Gesellenprüfung!AK100</f>
        <v/>
      </c>
      <c r="AE91" s="275" t="str">
        <f>Gesellenprüfung!BA100</f>
        <v/>
      </c>
      <c r="AF91" s="289" t="str">
        <f>IF((Gesellenprüfung!AL100)="D","nicht bestanden","bestanden")</f>
        <v>bestanden</v>
      </c>
      <c r="AG91" s="100">
        <f>Gesellenprüfung!AM100</f>
        <v>0</v>
      </c>
      <c r="AH91" s="42">
        <f>Gesellenprüfung!AN100</f>
        <v>0</v>
      </c>
      <c r="AI91" s="42">
        <f>Gesellenprüfung!AO100</f>
        <v>0</v>
      </c>
      <c r="AJ91" s="42">
        <f>Gesellenprüfung!AP100</f>
        <v>0</v>
      </c>
      <c r="AK91" s="275" t="str">
        <f>Gesellenprüfung!AQ100</f>
        <v/>
      </c>
      <c r="AL91" s="254" t="str">
        <f>Gesellenprüfung!AR100</f>
        <v/>
      </c>
      <c r="AM91" s="275" t="str">
        <f>Gesellenprüfung!BB100</f>
        <v/>
      </c>
      <c r="AN91" s="291" t="str">
        <f>IF((Gesellenprüfung!AS100)="D","nicht bestanden","bestanden")</f>
        <v>bestanden</v>
      </c>
      <c r="AO91" s="260" t="str">
        <f>IF(Gesellenprüfung!AU100="","nein",Gesellenprüfung!AU100)</f>
        <v>nein</v>
      </c>
      <c r="AP91" s="255" t="str">
        <f>IF(Gesellenprüfung!AV100="","",Gesellenprüfung!AV100)</f>
        <v/>
      </c>
      <c r="AQ91" s="43" t="str">
        <f>IF(Gesellenprüfung!AW100="","",Gesellenprüfung!AW100)</f>
        <v/>
      </c>
    </row>
    <row r="92" spans="1:43">
      <c r="A92" s="118">
        <f>Gesellenprüfung!A101</f>
        <v>0</v>
      </c>
      <c r="B92" s="277">
        <f>Gesellenprüfung!B99</f>
        <v>0</v>
      </c>
      <c r="C92" s="277">
        <f>Gesellenprüfung!C99</f>
        <v>0</v>
      </c>
      <c r="D92" s="277">
        <f>Gesellenprüfung!D99</f>
        <v>0</v>
      </c>
      <c r="E92" s="277">
        <f>Gesellenprüfung!E99</f>
        <v>0</v>
      </c>
      <c r="F92" s="278">
        <f>Gesellenprüfung!F99</f>
        <v>0</v>
      </c>
      <c r="G92" s="277">
        <f>Gesellenprüfung!G99</f>
        <v>0</v>
      </c>
      <c r="H92" s="279" t="str">
        <f>IF(Gesellenprüfung!H99="","",Gesellenprüfung!H99)</f>
        <v/>
      </c>
      <c r="I92" s="280">
        <f>Gesellenprüfung!I99</f>
        <v>0</v>
      </c>
      <c r="J92" s="100" t="str">
        <f>Gesellenprüfung!M101</f>
        <v/>
      </c>
      <c r="K92" s="253" t="str">
        <f>Gesellenprüfung!O101</f>
        <v/>
      </c>
      <c r="L92" s="256" t="str">
        <f>Gesellenprüfung!N101</f>
        <v/>
      </c>
      <c r="M92" s="100" t="str">
        <f>Gesellenprüfung!R101</f>
        <v/>
      </c>
      <c r="N92" s="253" t="str">
        <f>Gesellenprüfung!T101</f>
        <v/>
      </c>
      <c r="O92" s="256" t="str">
        <f>Gesellenprüfung!S101</f>
        <v/>
      </c>
      <c r="P92" s="274" t="str">
        <f>Gesellenprüfung!U101</f>
        <v/>
      </c>
      <c r="Q92" s="257" t="str">
        <f>Gesellenprüfung!W101</f>
        <v/>
      </c>
      <c r="R92" s="256" t="str">
        <f>Gesellenprüfung!V101</f>
        <v/>
      </c>
      <c r="S92" s="256" t="str">
        <f>Gesellenprüfung!AX101</f>
        <v/>
      </c>
      <c r="T92" s="100" t="str">
        <f>Gesellenprüfung!Z101</f>
        <v/>
      </c>
      <c r="U92" s="253" t="str">
        <f>Gesellenprüfung!AB101</f>
        <v/>
      </c>
      <c r="V92" s="256" t="str">
        <f>Gesellenprüfung!AA101</f>
        <v/>
      </c>
      <c r="W92" s="256" t="str">
        <f>Gesellenprüfung!AY101</f>
        <v/>
      </c>
      <c r="X92" s="100" t="str">
        <f>Gesellenprüfung!AF101</f>
        <v/>
      </c>
      <c r="Y92" s="253" t="str">
        <f>Gesellenprüfung!AH101</f>
        <v/>
      </c>
      <c r="Z92" s="256" t="str">
        <f>Gesellenprüfung!AG101</f>
        <v/>
      </c>
      <c r="AA92" s="256" t="str">
        <f>Gesellenprüfung!AZ101</f>
        <v/>
      </c>
      <c r="AB92" s="258">
        <f>Gesellenprüfung!AI101</f>
        <v>0</v>
      </c>
      <c r="AC92" s="275" t="str">
        <f>Gesellenprüfung!AJ101</f>
        <v/>
      </c>
      <c r="AD92" s="254" t="str">
        <f>Gesellenprüfung!AK101</f>
        <v/>
      </c>
      <c r="AE92" s="275" t="str">
        <f>Gesellenprüfung!BA101</f>
        <v/>
      </c>
      <c r="AF92" s="289" t="str">
        <f>IF((Gesellenprüfung!AL101)="D","nicht bestanden","bestanden")</f>
        <v>bestanden</v>
      </c>
      <c r="AG92" s="100">
        <f>Gesellenprüfung!AM101</f>
        <v>0</v>
      </c>
      <c r="AH92" s="42">
        <f>Gesellenprüfung!AN101</f>
        <v>0</v>
      </c>
      <c r="AI92" s="42">
        <f>Gesellenprüfung!AO101</f>
        <v>0</v>
      </c>
      <c r="AJ92" s="42">
        <f>Gesellenprüfung!AP101</f>
        <v>0</v>
      </c>
      <c r="AK92" s="275" t="str">
        <f>Gesellenprüfung!AQ101</f>
        <v/>
      </c>
      <c r="AL92" s="254" t="str">
        <f>Gesellenprüfung!AR101</f>
        <v/>
      </c>
      <c r="AM92" s="275" t="str">
        <f>Gesellenprüfung!BB101</f>
        <v/>
      </c>
      <c r="AN92" s="291" t="str">
        <f>IF((Gesellenprüfung!AS101)="D","nicht bestanden","bestanden")</f>
        <v>bestanden</v>
      </c>
      <c r="AO92" s="260" t="str">
        <f>IF(Gesellenprüfung!AU101="","nein",Gesellenprüfung!AU101)</f>
        <v>nein</v>
      </c>
      <c r="AP92" s="255" t="str">
        <f>IF(Gesellenprüfung!AV101="","",Gesellenprüfung!AV101)</f>
        <v/>
      </c>
      <c r="AQ92" s="43" t="str">
        <f>IF(Gesellenprüfung!AW101="","",Gesellenprüfung!AW101)</f>
        <v/>
      </c>
    </row>
  </sheetData>
  <sheetProtection sheet="1" objects="1" scenarios="1"/>
  <pageMargins left="0.7" right="0.7" top="0.78740157499999996" bottom="0.78740157499999996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T140"/>
  <sheetViews>
    <sheetView zoomScale="85" zoomScaleNormal="85" zoomScaleSheetLayoutView="100" zoomScalePageLayoutView="70" workbookViewId="0">
      <selection activeCell="I10" sqref="I10"/>
    </sheetView>
  </sheetViews>
  <sheetFormatPr baseColWidth="10" defaultColWidth="11.42578125" defaultRowHeight="12.75" outlineLevelCol="2"/>
  <cols>
    <col min="1" max="1" width="4.7109375" customWidth="1"/>
    <col min="2" max="2" width="9.7109375" bestFit="1" customWidth="1"/>
    <col min="3" max="3" width="6.140625" customWidth="1"/>
    <col min="4" max="4" width="10.140625" customWidth="1"/>
    <col min="5" max="5" width="8.140625" customWidth="1" outlineLevel="2"/>
    <col min="6" max="6" width="5.28515625" customWidth="1" outlineLevel="2"/>
    <col min="7" max="7" width="8" customWidth="1" outlineLevel="2"/>
    <col min="8" max="8" width="8.7109375" customWidth="1" outlineLevel="2"/>
    <col min="9" max="9" width="11.42578125" style="51" customWidth="1" outlineLevel="2"/>
    <col min="10" max="10" width="4" customWidth="1" outlineLevel="2"/>
    <col min="11" max="15" width="6.5703125" customWidth="1" outlineLevel="1"/>
    <col min="16" max="26" width="5.28515625" customWidth="1" outlineLevel="1"/>
    <col min="27" max="27" width="4.7109375" customWidth="1" outlineLevel="1"/>
    <col min="28" max="29" width="4.7109375" customWidth="1"/>
    <col min="30" max="30" width="5.7109375" customWidth="1"/>
    <col min="31" max="34" width="4.7109375" customWidth="1" outlineLevel="1"/>
    <col min="35" max="36" width="4.7109375" customWidth="1"/>
    <col min="37" max="37" width="5.7109375" customWidth="1"/>
    <col min="38" max="38" width="10.85546875" bestFit="1" customWidth="1"/>
    <col min="39" max="42" width="11.7109375" style="16" customWidth="1" outlineLevel="1"/>
    <col min="43" max="43" width="11.7109375" customWidth="1" outlineLevel="1"/>
    <col min="44" max="44" width="11.42578125" customWidth="1"/>
  </cols>
  <sheetData>
    <row r="1" spans="1:44" ht="5.0999999999999996" customHeight="1">
      <c r="A1" s="7"/>
      <c r="B1" s="153"/>
      <c r="C1" s="153"/>
      <c r="D1" s="153"/>
      <c r="E1" s="153"/>
      <c r="F1" s="153"/>
      <c r="G1" s="153"/>
      <c r="H1" s="153"/>
      <c r="I1" s="45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9"/>
      <c r="AL1" s="9"/>
    </row>
    <row r="2" spans="1:44" ht="13.5" customHeight="1" thickBot="1">
      <c r="A2" s="110"/>
      <c r="B2" s="111"/>
      <c r="C2" s="111"/>
      <c r="D2" s="111"/>
      <c r="E2" s="111"/>
      <c r="F2" s="111"/>
      <c r="G2" s="111"/>
      <c r="H2" s="111"/>
      <c r="I2" s="112"/>
      <c r="J2" s="111"/>
      <c r="K2" s="353" t="s">
        <v>33</v>
      </c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5"/>
      <c r="AE2" s="353" t="s">
        <v>34</v>
      </c>
      <c r="AF2" s="354"/>
      <c r="AG2" s="354"/>
      <c r="AH2" s="354"/>
      <c r="AI2" s="354"/>
      <c r="AJ2" s="354"/>
      <c r="AK2" s="355"/>
      <c r="AL2" s="52" t="s">
        <v>11</v>
      </c>
    </row>
    <row r="3" spans="1:44" s="10" customFormat="1" ht="15" customHeight="1" thickTop="1">
      <c r="A3" s="53"/>
      <c r="B3" s="54"/>
      <c r="C3" s="54"/>
      <c r="D3" s="54"/>
      <c r="E3" s="54"/>
      <c r="F3" s="54"/>
      <c r="G3" s="54"/>
      <c r="H3" s="54"/>
      <c r="I3" s="55"/>
      <c r="J3" s="116" t="s">
        <v>0</v>
      </c>
      <c r="K3" s="56">
        <v>100</v>
      </c>
      <c r="L3" s="57"/>
      <c r="M3" s="57"/>
      <c r="N3" s="57"/>
      <c r="O3" s="57">
        <v>20</v>
      </c>
      <c r="P3" s="242">
        <v>100</v>
      </c>
      <c r="Q3" s="168"/>
      <c r="R3" s="168"/>
      <c r="S3" s="168"/>
      <c r="T3" s="237">
        <v>30</v>
      </c>
      <c r="U3" s="242">
        <v>50</v>
      </c>
      <c r="V3" s="168">
        <v>50</v>
      </c>
      <c r="W3" s="168"/>
      <c r="X3" s="168"/>
      <c r="Y3" s="168"/>
      <c r="Z3" s="237">
        <v>20</v>
      </c>
      <c r="AA3" s="57"/>
      <c r="AB3" s="57">
        <v>100</v>
      </c>
      <c r="AC3" s="58"/>
      <c r="AD3" s="59"/>
      <c r="AE3" s="57">
        <v>100</v>
      </c>
      <c r="AF3" s="57">
        <v>100</v>
      </c>
      <c r="AG3" s="57">
        <v>100</v>
      </c>
      <c r="AH3" s="57">
        <v>100</v>
      </c>
      <c r="AI3" s="57">
        <v>100</v>
      </c>
      <c r="AJ3" s="60"/>
      <c r="AK3" s="61"/>
      <c r="AL3" s="65" t="s">
        <v>58</v>
      </c>
      <c r="AM3" s="262"/>
      <c r="AN3" s="262"/>
      <c r="AO3" s="262"/>
      <c r="AP3" s="262"/>
    </row>
    <row r="4" spans="1:44">
      <c r="A4" s="113"/>
      <c r="B4" s="114"/>
      <c r="C4" s="114"/>
      <c r="D4" s="114"/>
      <c r="E4" s="114"/>
      <c r="F4" s="114"/>
      <c r="G4" s="114"/>
      <c r="H4" s="114"/>
      <c r="I4" s="115"/>
      <c r="J4" s="108" t="s">
        <v>82</v>
      </c>
      <c r="K4" s="66"/>
      <c r="L4" s="67"/>
      <c r="M4" s="69" t="e">
        <f>AVERAGE(M9:M100)</f>
        <v>#DIV/0!</v>
      </c>
      <c r="N4" s="68" t="e">
        <f>AVERAGE(N9:N100)</f>
        <v>#DIV/0!</v>
      </c>
      <c r="O4" s="68"/>
      <c r="P4" s="243"/>
      <c r="Q4" s="68"/>
      <c r="R4" s="69" t="e">
        <f>AVERAGE(R9:R100)</f>
        <v>#DIV/0!</v>
      </c>
      <c r="S4" s="68" t="e">
        <f>AVERAGE(S9:S100)</f>
        <v>#DIV/0!</v>
      </c>
      <c r="T4" s="70"/>
      <c r="U4" s="71"/>
      <c r="V4" s="69"/>
      <c r="W4" s="67"/>
      <c r="X4" s="69" t="e">
        <f>AVERAGE(X9:X100)</f>
        <v>#DIV/0!</v>
      </c>
      <c r="Y4" s="68" t="e">
        <f>AVERAGE(Y9:Y100)</f>
        <v>#DIV/0!</v>
      </c>
      <c r="Z4" s="70"/>
      <c r="AA4" s="69"/>
      <c r="AB4" s="69" t="e">
        <f>AVERAGE(AB9:AB100)</f>
        <v>#DIV/0!</v>
      </c>
      <c r="AC4" s="68" t="e">
        <f>AVERAGE(AC9:AC100)</f>
        <v>#DIV/0!</v>
      </c>
      <c r="AD4" s="72"/>
      <c r="AE4" s="66"/>
      <c r="AF4" s="69"/>
      <c r="AG4" s="69"/>
      <c r="AH4" s="69"/>
      <c r="AI4" s="69" t="e">
        <f>AVERAGE(AI9:AI100)</f>
        <v>#DIV/0!</v>
      </c>
      <c r="AJ4" s="68" t="e">
        <f>AVERAGE(AJ9:AJ100)</f>
        <v>#DIV/0!</v>
      </c>
      <c r="AK4" s="73"/>
      <c r="AL4" s="65" t="s">
        <v>59</v>
      </c>
      <c r="AM4" s="11"/>
      <c r="AN4" s="11"/>
      <c r="AO4" s="11"/>
      <c r="AP4" s="11"/>
    </row>
    <row r="5" spans="1:44" ht="5.0999999999999996" customHeight="1">
      <c r="A5" s="154"/>
      <c r="B5" s="155"/>
      <c r="C5" s="155"/>
      <c r="D5" s="155"/>
      <c r="E5" s="155"/>
      <c r="F5" s="155"/>
      <c r="G5" s="155"/>
      <c r="H5" s="155"/>
      <c r="I5" s="46"/>
      <c r="J5" s="155"/>
      <c r="K5" s="154"/>
      <c r="L5" s="155"/>
      <c r="M5" s="155"/>
      <c r="N5" s="155"/>
      <c r="O5" s="155"/>
      <c r="P5" s="154"/>
      <c r="Q5" s="155"/>
      <c r="R5" s="155"/>
      <c r="S5" s="155"/>
      <c r="T5" s="99"/>
      <c r="U5" s="154"/>
      <c r="V5" s="155"/>
      <c r="W5" s="155"/>
      <c r="X5" s="155"/>
      <c r="Y5" s="155"/>
      <c r="Z5" s="99"/>
      <c r="AA5" s="155"/>
      <c r="AB5" s="155"/>
      <c r="AC5" s="155"/>
      <c r="AD5" s="99"/>
      <c r="AE5" s="155"/>
      <c r="AF5" s="155"/>
      <c r="AG5" s="155"/>
      <c r="AH5" s="155"/>
      <c r="AI5" s="155"/>
      <c r="AJ5" s="155"/>
      <c r="AK5" s="99"/>
      <c r="AL5" s="13"/>
    </row>
    <row r="6" spans="1:44" ht="12.95" customHeight="1" thickBot="1">
      <c r="A6" s="75"/>
      <c r="B6" s="76"/>
      <c r="C6" s="76"/>
      <c r="D6" s="76"/>
      <c r="E6" s="76"/>
      <c r="F6" s="76"/>
      <c r="G6" s="76"/>
      <c r="H6" s="76"/>
      <c r="I6" s="76"/>
      <c r="J6" s="109" t="s">
        <v>36</v>
      </c>
      <c r="K6" s="366" t="s">
        <v>108</v>
      </c>
      <c r="L6" s="367"/>
      <c r="M6" s="367"/>
      <c r="N6" s="367"/>
      <c r="O6" s="373"/>
      <c r="P6" s="366" t="s">
        <v>109</v>
      </c>
      <c r="Q6" s="367"/>
      <c r="R6" s="367"/>
      <c r="S6" s="367"/>
      <c r="T6" s="372"/>
      <c r="U6" s="366" t="s">
        <v>81</v>
      </c>
      <c r="V6" s="367"/>
      <c r="W6" s="367"/>
      <c r="X6" s="367"/>
      <c r="Y6" s="367"/>
      <c r="Z6" s="372"/>
      <c r="AA6" s="368" t="s">
        <v>64</v>
      </c>
      <c r="AB6" s="368"/>
      <c r="AC6" s="368"/>
      <c r="AD6" s="364" t="s">
        <v>23</v>
      </c>
      <c r="AE6" s="366" t="s">
        <v>1</v>
      </c>
      <c r="AF6" s="367"/>
      <c r="AG6" s="367"/>
      <c r="AH6" s="367"/>
      <c r="AI6" s="84"/>
      <c r="AJ6" s="160" t="s">
        <v>65</v>
      </c>
      <c r="AK6" s="364" t="s">
        <v>23</v>
      </c>
      <c r="AL6" s="86"/>
      <c r="AM6" s="353" t="s">
        <v>91</v>
      </c>
      <c r="AN6" s="354"/>
      <c r="AO6" s="354"/>
      <c r="AP6" s="355"/>
      <c r="AQ6" s="264" t="s">
        <v>90</v>
      </c>
    </row>
    <row r="7" spans="1:44" ht="12.95" customHeight="1" thickTop="1">
      <c r="A7" s="94" t="s">
        <v>60</v>
      </c>
      <c r="B7" s="77"/>
      <c r="C7" s="77"/>
      <c r="D7" s="77"/>
      <c r="E7" s="77"/>
      <c r="F7" s="97"/>
      <c r="G7" s="85"/>
      <c r="H7" s="77"/>
      <c r="I7" s="78"/>
      <c r="J7" s="79"/>
      <c r="K7" s="91"/>
      <c r="L7" s="92"/>
      <c r="M7" s="179"/>
      <c r="N7" s="79" t="s">
        <v>17</v>
      </c>
      <c r="O7" s="162">
        <v>0.4</v>
      </c>
      <c r="P7" s="244"/>
      <c r="Q7" s="92"/>
      <c r="R7" s="93"/>
      <c r="S7" s="79" t="s">
        <v>17</v>
      </c>
      <c r="T7" s="245">
        <v>0.4</v>
      </c>
      <c r="U7" s="94"/>
      <c r="V7" s="95"/>
      <c r="W7" s="92"/>
      <c r="X7" s="93"/>
      <c r="Y7" s="79" t="s">
        <v>17</v>
      </c>
      <c r="Z7" s="245">
        <v>0.2</v>
      </c>
      <c r="AA7" s="363" t="s">
        <v>62</v>
      </c>
      <c r="AB7" s="363"/>
      <c r="AC7" s="363"/>
      <c r="AD7" s="365"/>
      <c r="AE7" s="93">
        <f>Gewichtung!D6</f>
        <v>0.2</v>
      </c>
      <c r="AF7" s="93">
        <f>Gewichtung!E6</f>
        <v>0.4</v>
      </c>
      <c r="AG7" s="93">
        <f>Gewichtung!F6</f>
        <v>0.2</v>
      </c>
      <c r="AH7" s="93">
        <f>Gewichtung!G6</f>
        <v>0.2</v>
      </c>
      <c r="AI7" s="96"/>
      <c r="AJ7" s="161" t="s">
        <v>62</v>
      </c>
      <c r="AK7" s="365"/>
      <c r="AL7" s="88" t="s">
        <v>11</v>
      </c>
      <c r="AM7" s="87" t="s">
        <v>110</v>
      </c>
      <c r="AN7" s="87" t="s">
        <v>111</v>
      </c>
      <c r="AO7" s="87" t="s">
        <v>112</v>
      </c>
      <c r="AP7" s="87"/>
      <c r="AQ7" s="88" t="s">
        <v>92</v>
      </c>
    </row>
    <row r="8" spans="1:44" ht="16.350000000000001" customHeight="1">
      <c r="A8" s="80" t="s">
        <v>13</v>
      </c>
      <c r="B8" s="81" t="s">
        <v>2</v>
      </c>
      <c r="C8" s="81" t="s">
        <v>3</v>
      </c>
      <c r="D8" s="81" t="s">
        <v>4</v>
      </c>
      <c r="E8" s="81" t="s">
        <v>19</v>
      </c>
      <c r="F8" s="81" t="s">
        <v>20</v>
      </c>
      <c r="G8" s="81" t="s">
        <v>21</v>
      </c>
      <c r="H8" s="81" t="s">
        <v>22</v>
      </c>
      <c r="I8" s="82" t="s">
        <v>57</v>
      </c>
      <c r="J8" s="83" t="s">
        <v>61</v>
      </c>
      <c r="K8" s="164" t="s">
        <v>7</v>
      </c>
      <c r="L8" s="166" t="s">
        <v>5</v>
      </c>
      <c r="M8" s="220" t="s">
        <v>9</v>
      </c>
      <c r="N8" s="221" t="s">
        <v>10</v>
      </c>
      <c r="O8" s="317" t="s">
        <v>9</v>
      </c>
      <c r="P8" s="164" t="s">
        <v>7</v>
      </c>
      <c r="Q8" s="166" t="s">
        <v>5</v>
      </c>
      <c r="R8" s="163" t="s">
        <v>9</v>
      </c>
      <c r="S8" s="184" t="s">
        <v>10</v>
      </c>
      <c r="T8" s="246" t="s">
        <v>9</v>
      </c>
      <c r="U8" s="164" t="s">
        <v>6</v>
      </c>
      <c r="V8" s="165" t="s">
        <v>7</v>
      </c>
      <c r="W8" s="167" t="s">
        <v>5</v>
      </c>
      <c r="X8" s="163" t="s">
        <v>9</v>
      </c>
      <c r="Y8" s="184" t="s">
        <v>10</v>
      </c>
      <c r="Z8" s="246" t="s">
        <v>9</v>
      </c>
      <c r="AA8" s="166" t="s">
        <v>8</v>
      </c>
      <c r="AB8" s="89" t="s">
        <v>9</v>
      </c>
      <c r="AC8" s="89" t="s">
        <v>10</v>
      </c>
      <c r="AD8" s="252">
        <f>COUNTIF(AD9:AD100,"D")</f>
        <v>0</v>
      </c>
      <c r="AE8" s="165">
        <v>1</v>
      </c>
      <c r="AF8" s="165">
        <v>2</v>
      </c>
      <c r="AG8" s="165">
        <v>3</v>
      </c>
      <c r="AH8" s="165">
        <v>4</v>
      </c>
      <c r="AI8" s="89" t="s">
        <v>9</v>
      </c>
      <c r="AJ8" s="89" t="s">
        <v>10</v>
      </c>
      <c r="AK8" s="252">
        <f>COUNTIF(AK9:AK100,"D")</f>
        <v>0</v>
      </c>
      <c r="AL8" s="90"/>
      <c r="AM8" s="314" t="s">
        <v>87</v>
      </c>
      <c r="AN8" s="315" t="s">
        <v>87</v>
      </c>
      <c r="AO8" s="315" t="s">
        <v>87</v>
      </c>
      <c r="AP8" s="316" t="s">
        <v>87</v>
      </c>
      <c r="AQ8" s="316" t="s">
        <v>87</v>
      </c>
    </row>
    <row r="9" spans="1:44">
      <c r="A9" s="172">
        <v>1</v>
      </c>
      <c r="B9" s="21"/>
      <c r="C9" s="19"/>
      <c r="D9" s="18"/>
      <c r="E9" s="18"/>
      <c r="F9" s="119"/>
      <c r="G9" s="18"/>
      <c r="H9" s="20"/>
      <c r="I9" s="47"/>
      <c r="J9" s="178"/>
      <c r="K9" s="34"/>
      <c r="L9" s="23"/>
      <c r="M9" s="185" t="str">
        <f>IF(K9="","",IF(L9&gt;0,((K9*2+L9)/3),K9))</f>
        <v/>
      </c>
      <c r="N9" s="182" t="str">
        <f>IF(K9="","",(VLOOKUP((ROUNDDOWN(M9,0)),Notenschlüssel!$A$4:$D$104,2,0)))</f>
        <v/>
      </c>
      <c r="O9" s="318" t="str">
        <f>IF(K9="","",(ROUND(M9*0.4,1)))</f>
        <v/>
      </c>
      <c r="P9" s="247"/>
      <c r="Q9" s="23"/>
      <c r="R9" s="185" t="str">
        <f>IF(P9="","",(IF(Q9&gt;0,(P9*2+Q9)/3,P9)))</f>
        <v/>
      </c>
      <c r="S9" s="191" t="str">
        <f>IF(P9="","",(VLOOKUP((ROUNDDOWN(R9,0)),Notenschlüssel!$A$4:$D$104,2,0)))</f>
        <v/>
      </c>
      <c r="T9" s="248" t="str">
        <f>IF(R9="","",(ROUND(R9*0.4,1)))</f>
        <v/>
      </c>
      <c r="U9" s="250"/>
      <c r="V9" s="169"/>
      <c r="W9" s="170"/>
      <c r="X9" s="190" t="str">
        <f>IF(OR(U9="",V9=""),"",(IF(W9&gt;0,((U9+V9)*2+W9)/3,(U9+V9))))</f>
        <v/>
      </c>
      <c r="Y9" s="191" t="str">
        <f>IF(X9="","",(VLOOKUP((ROUNDDOWN(X9,0)),Notenschlüssel!$A$4:$D$104,2,0)))</f>
        <v/>
      </c>
      <c r="Z9" s="248" t="str">
        <f>IF(X9="","",(ROUND(X9*0.2,1)))</f>
        <v/>
      </c>
      <c r="AA9" s="192"/>
      <c r="AB9" s="304" t="str">
        <f>IF(OR(O9="",T9="",Z9=""),"",(ROUND(IF(AA9="x",(O9+T9)*1.25,(O9+T9+Z9)),1)))</f>
        <v/>
      </c>
      <c r="AC9" s="303" t="str">
        <f>IF(AB9="","",(VLOOKUP(ROUND(AB9,0),Notenschlüssel!$A$4:$D$104,2,0)))</f>
        <v/>
      </c>
      <c r="AD9" s="3" t="str">
        <f>IF(AB9="","",(IF(AB9=0," ",IF(OR(N9&gt;=5.5,S9&gt;=5.5,Y9&gt;=5.5,(ROUND(N9,0)+ROUND(S9,0))=10,(ROUND(N9,0)+ROUND(Y9,0))=10,(ROUND(S9,0)+ROUND(Y9,0))=10,AC9&gt;=4.5),"D"," "))))</f>
        <v/>
      </c>
      <c r="AE9" s="169"/>
      <c r="AF9" s="169"/>
      <c r="AG9" s="169"/>
      <c r="AH9" s="169"/>
      <c r="AI9" s="305" t="str">
        <f>IF(OR(AE9="",AF9="",AG9="",AH9=""),"",(ROUND(AE9*Gewichtung!$D$6,1)+ROUND(AF9*Gewichtung!$E$6,1)+ROUND(AG9*Gewichtung!$F$6,1)+ROUND(AH9*Gewichtung!$G$6,1)))</f>
        <v/>
      </c>
      <c r="AJ9" s="301" t="str">
        <f>IF(AI9="","",(VLOOKUP(ROUND(AI9,0),Notenschlüssel!$A$4:$D$104,2,0)))</f>
        <v/>
      </c>
      <c r="AK9" s="4" t="str">
        <f>IF(AI9="","",(IF(AJ9&lt;=4.4," ","D")))</f>
        <v/>
      </c>
      <c r="AL9" s="29"/>
      <c r="AM9" s="312" t="str">
        <f>IF(M9="","",IF(M9&gt;=92,"sehr gut",IF(M9&gt;=81,"gut",IF(M9&gt;=67,"befriedigend",IF(M9&gt;=50,"ausreichend",IF(M9&gt;=30,"mangelhaft",IF(M9&gt;0,"ungenügend",)))))))</f>
        <v/>
      </c>
      <c r="AN9" s="312" t="str">
        <f>IF(R9="","",IF(R9&gt;=92,"sehr gut",IF(R9&gt;=81,"gut",IF(R9&gt;=67,"befriedigend",IF(R9&gt;=50,"ausreichend",IF(R9&gt;=30,"mangelhaft",IF(R9&gt;0,"ungenügend",)))))))</f>
        <v/>
      </c>
      <c r="AO9" s="312" t="str">
        <f>IF(X9="","",IF(X9&gt;=92,"sehr gut",IF(X9&gt;=81,"gut",IF(X9&gt;=67,"befriedigend",IF(X9&gt;=50,"ausreichend",IF(X9&gt;=30,"mangelhaft",IF(X9&gt;0,"ungenügend",)))))))</f>
        <v/>
      </c>
      <c r="AP9" s="313" t="str">
        <f>IF(AC9="","",VLOOKUP(AC9,Notenschlüssel!$B$4:$D$104,3,0))</f>
        <v/>
      </c>
      <c r="AQ9" s="313" t="str">
        <f>IF(AJ9="","",VLOOKUP(AJ9,Notenschlüssel!$B$4:$D$104,3,0))</f>
        <v/>
      </c>
    </row>
    <row r="10" spans="1:44">
      <c r="A10" s="172">
        <v>2</v>
      </c>
      <c r="B10" s="173"/>
      <c r="C10" s="174"/>
      <c r="D10" s="173"/>
      <c r="E10" s="173"/>
      <c r="F10" s="175"/>
      <c r="G10" s="173"/>
      <c r="H10" s="176"/>
      <c r="I10" s="177"/>
      <c r="J10" s="178"/>
      <c r="K10" s="34"/>
      <c r="L10" s="23"/>
      <c r="M10" s="185" t="str">
        <f t="shared" ref="M10:M73" si="0">IF(K10="","",IF(L10&gt;0,((K10*2+L10)/3),K10))</f>
        <v/>
      </c>
      <c r="N10" s="182" t="str">
        <f>IF(K10="","",(VLOOKUP((ROUNDDOWN(M10,0)),Notenschlüssel!$A$4:$D$104,2,0)))</f>
        <v/>
      </c>
      <c r="O10" s="318" t="str">
        <f t="shared" ref="O10:O73" si="1">IF(K10="","",(ROUND(M10*0.4,1)))</f>
        <v/>
      </c>
      <c r="P10" s="247"/>
      <c r="Q10" s="23"/>
      <c r="R10" s="185" t="str">
        <f t="shared" ref="R10:R73" si="2">IF(P10="","",(IF(Q10&gt;0,(P10*2+Q10)/3,P10)))</f>
        <v/>
      </c>
      <c r="S10" s="191" t="str">
        <f>IF(P10="","",(VLOOKUP((ROUNDDOWN(R10,0)),Notenschlüssel!$A$4:$D$104,2,0)))</f>
        <v/>
      </c>
      <c r="T10" s="248" t="str">
        <f t="shared" ref="T10:T73" si="3">IF(R10="","",(ROUND(R10*0.4,1)))</f>
        <v/>
      </c>
      <c r="U10" s="247"/>
      <c r="V10" s="27"/>
      <c r="W10" s="23"/>
      <c r="X10" s="190" t="str">
        <f t="shared" ref="X10:X73" si="4">IF(OR(U10="",V10=""),"",(IF(W10&gt;0,((U10+V10)*2+W10)/3,(U10+V10))))</f>
        <v/>
      </c>
      <c r="Y10" s="191" t="str">
        <f>IF(X10="","",(VLOOKUP((ROUNDDOWN(X10,0)),Notenschlüssel!$A$4:$D$104,2,0)))</f>
        <v/>
      </c>
      <c r="Z10" s="248" t="str">
        <f t="shared" ref="Z10:Z73" si="5">IF(X10="","",(ROUND(X10*0.2,1)))</f>
        <v/>
      </c>
      <c r="AA10" s="25"/>
      <c r="AB10" s="304" t="str">
        <f t="shared" ref="AB10:AB73" si="6">IF(OR(O10="",T10="",Z10=""),"",(ROUND(IF(AA10="x",(O10+T10)*1.25,(O10+T10+Z10)),1)))</f>
        <v/>
      </c>
      <c r="AC10" s="303" t="str">
        <f>IF(AB10="","",(VLOOKUP(ROUND(AB10,0),Notenschlüssel!$A$4:$D$104,2,0)))</f>
        <v/>
      </c>
      <c r="AD10" s="3" t="str">
        <f t="shared" ref="AD10:AD73" si="7">IF(AB10="","",(IF(AB10=0," ",IF(OR(N10&gt;=5.5,S10&gt;=5.5,Y10&gt;=5.5,(ROUND(N10,0)+ROUND(S10,0))=10,(ROUND(N10,0)+ROUND(Y10,0))=10,(ROUND(S10,0)+ROUND(Y10,0))=10,AC10&gt;=4.5),"D"," "))))</f>
        <v/>
      </c>
      <c r="AE10" s="27"/>
      <c r="AF10" s="27"/>
      <c r="AG10" s="27"/>
      <c r="AH10" s="27"/>
      <c r="AI10" s="305" t="str">
        <f>IF(OR(AE10="",AF10="",AG10="",AH10=""),"",(ROUND(AE10*Gewichtung!$D$6,1)+ROUND(AF10*Gewichtung!$E$6,1)+ROUND(AG10*Gewichtung!$F$6,1)+ROUND(AH10*Gewichtung!$G$6,1)))</f>
        <v/>
      </c>
      <c r="AJ10" s="301" t="str">
        <f>IF(AI10="","",(VLOOKUP(ROUND(AI10,0),Notenschlüssel!$A$4:$D$104,2,0)))</f>
        <v/>
      </c>
      <c r="AK10" s="4" t="str">
        <f t="shared" ref="AK10:AK73" si="8">IF(AI10="","",(IF(AJ10&lt;=4.4," ","D")))</f>
        <v/>
      </c>
      <c r="AL10" s="29"/>
      <c r="AM10" s="312" t="str">
        <f t="shared" ref="AM10:AM73" si="9">IF(M10="","",IF(M10&gt;=92,"sehr gut",IF(M10&gt;=81,"gut",IF(M10&gt;=67,"befriedigend",IF(M10&gt;=50,"ausreichend",IF(M10&gt;=30,"mangelhaft",IF(M10&gt;0,"ungenügend",)))))))</f>
        <v/>
      </c>
      <c r="AN10" s="312" t="str">
        <f t="shared" ref="AN10:AN73" si="10">IF(R10="","",IF(R10&gt;=92,"sehr gut",IF(R10&gt;=81,"gut",IF(R10&gt;=67,"befriedigend",IF(R10&gt;=50,"ausreichend",IF(R10&gt;=30,"mangelhaft",IF(R10&gt;0,"ungenügend",)))))))</f>
        <v/>
      </c>
      <c r="AO10" s="312" t="str">
        <f t="shared" ref="AO10:AO73" si="11">IF(X10="","",IF(X10&gt;=92,"sehr gut",IF(X10&gt;=81,"gut",IF(X10&gt;=67,"befriedigend",IF(X10&gt;=50,"ausreichend",IF(X10&gt;=30,"mangelhaft",IF(X10&gt;0,"ungenügend",)))))))</f>
        <v/>
      </c>
      <c r="AP10" s="313" t="str">
        <f>IF(AC10="","",VLOOKUP(AC10,Notenschlüssel!$B$4:$D$104,3,0))</f>
        <v/>
      </c>
      <c r="AQ10" s="313" t="str">
        <f>IF(AJ10="","",VLOOKUP(AJ10,Notenschlüssel!$B$4:$D$104,3,0))</f>
        <v/>
      </c>
      <c r="AR10" s="310"/>
    </row>
    <row r="11" spans="1:44">
      <c r="A11" s="1"/>
      <c r="B11" s="21"/>
      <c r="C11" s="19"/>
      <c r="D11" s="21"/>
      <c r="E11" s="21"/>
      <c r="F11" s="119"/>
      <c r="G11" s="21"/>
      <c r="H11" s="20"/>
      <c r="I11" s="48"/>
      <c r="J11" s="36"/>
      <c r="K11" s="34"/>
      <c r="L11" s="23"/>
      <c r="M11" s="185" t="str">
        <f t="shared" si="0"/>
        <v/>
      </c>
      <c r="N11" s="182" t="str">
        <f>IF(K11="","",(VLOOKUP((ROUNDDOWN(M11,0)),Notenschlüssel!$A$4:$D$104,2,0)))</f>
        <v/>
      </c>
      <c r="O11" s="318" t="str">
        <f t="shared" si="1"/>
        <v/>
      </c>
      <c r="P11" s="247"/>
      <c r="Q11" s="23"/>
      <c r="R11" s="185" t="str">
        <f t="shared" si="2"/>
        <v/>
      </c>
      <c r="S11" s="191" t="str">
        <f>IF(P11="","",(VLOOKUP((ROUNDDOWN(R11,0)),Notenschlüssel!$A$4:$D$104,2,0)))</f>
        <v/>
      </c>
      <c r="T11" s="248" t="str">
        <f t="shared" si="3"/>
        <v/>
      </c>
      <c r="U11" s="247"/>
      <c r="V11" s="27"/>
      <c r="W11" s="23"/>
      <c r="X11" s="190" t="str">
        <f t="shared" si="4"/>
        <v/>
      </c>
      <c r="Y11" s="191" t="str">
        <f>IF(X11="","",(VLOOKUP((ROUNDDOWN(X11,0)),Notenschlüssel!$A$4:$D$104,2,0)))</f>
        <v/>
      </c>
      <c r="Z11" s="248" t="str">
        <f t="shared" si="5"/>
        <v/>
      </c>
      <c r="AA11" s="25"/>
      <c r="AB11" s="304" t="str">
        <f t="shared" si="6"/>
        <v/>
      </c>
      <c r="AC11" s="303" t="str">
        <f>IF(AB11="","",(VLOOKUP(ROUND(AB11,0),Notenschlüssel!$A$4:$D$104,2,0)))</f>
        <v/>
      </c>
      <c r="AD11" s="3" t="str">
        <f t="shared" si="7"/>
        <v/>
      </c>
      <c r="AE11" s="27"/>
      <c r="AF11" s="27"/>
      <c r="AG11" s="27"/>
      <c r="AH11" s="27"/>
      <c r="AI11" s="305" t="str">
        <f>IF(OR(AE11="",AF11="",AG11="",AH11=""),"",(ROUND(AE11*Gewichtung!$D$6,1)+ROUND(AF11*Gewichtung!$E$6,1)+ROUND(AG11*Gewichtung!$F$6,1)+ROUND(AH11*Gewichtung!$G$6,1)))</f>
        <v/>
      </c>
      <c r="AJ11" s="301" t="str">
        <f>IF(AI11="","",(VLOOKUP(ROUND(AI11,0),Notenschlüssel!$A$4:$D$104,2,0)))</f>
        <v/>
      </c>
      <c r="AK11" s="4" t="str">
        <f t="shared" si="8"/>
        <v/>
      </c>
      <c r="AL11" s="29"/>
      <c r="AM11" s="312" t="str">
        <f t="shared" si="9"/>
        <v/>
      </c>
      <c r="AN11" s="312" t="str">
        <f t="shared" si="10"/>
        <v/>
      </c>
      <c r="AO11" s="312" t="str">
        <f t="shared" si="11"/>
        <v/>
      </c>
      <c r="AP11" s="313" t="str">
        <f>IF(AC11="","",VLOOKUP(AC11,Notenschlüssel!$B$4:$D$104,3,0))</f>
        <v/>
      </c>
      <c r="AQ11" s="313" t="str">
        <f>IF(AJ11="","",VLOOKUP(AJ11,Notenschlüssel!$B$4:$D$104,3,0))</f>
        <v/>
      </c>
    </row>
    <row r="12" spans="1:44">
      <c r="A12" s="1"/>
      <c r="B12" s="21"/>
      <c r="C12" s="19"/>
      <c r="D12" s="21"/>
      <c r="E12" s="21"/>
      <c r="F12" s="119"/>
      <c r="G12" s="21"/>
      <c r="H12" s="20"/>
      <c r="I12" s="48"/>
      <c r="J12" s="36"/>
      <c r="K12" s="34"/>
      <c r="L12" s="23"/>
      <c r="M12" s="185" t="str">
        <f t="shared" si="0"/>
        <v/>
      </c>
      <c r="N12" s="182" t="str">
        <f>IF(K12="","",(VLOOKUP((ROUNDDOWN(M12,0)),Notenschlüssel!$A$4:$D$104,2,0)))</f>
        <v/>
      </c>
      <c r="O12" s="318" t="str">
        <f t="shared" si="1"/>
        <v/>
      </c>
      <c r="P12" s="247"/>
      <c r="Q12" s="23"/>
      <c r="R12" s="185" t="str">
        <f t="shared" si="2"/>
        <v/>
      </c>
      <c r="S12" s="191" t="str">
        <f>IF(P12="","",(VLOOKUP((ROUNDDOWN(R12,0)),Notenschlüssel!$A$4:$D$104,2,0)))</f>
        <v/>
      </c>
      <c r="T12" s="248" t="str">
        <f t="shared" si="3"/>
        <v/>
      </c>
      <c r="U12" s="247"/>
      <c r="V12" s="27"/>
      <c r="W12" s="23"/>
      <c r="X12" s="190" t="str">
        <f t="shared" si="4"/>
        <v/>
      </c>
      <c r="Y12" s="191" t="str">
        <f>IF(X12="","",(VLOOKUP((ROUNDDOWN(X12,0)),Notenschlüssel!$A$4:$D$104,2,0)))</f>
        <v/>
      </c>
      <c r="Z12" s="248" t="str">
        <f t="shared" si="5"/>
        <v/>
      </c>
      <c r="AA12" s="25"/>
      <c r="AB12" s="304" t="str">
        <f t="shared" si="6"/>
        <v/>
      </c>
      <c r="AC12" s="303" t="str">
        <f>IF(AB12="","",(VLOOKUP(ROUND(AB12,0),Notenschlüssel!$A$4:$D$104,2,0)))</f>
        <v/>
      </c>
      <c r="AD12" s="3" t="str">
        <f t="shared" si="7"/>
        <v/>
      </c>
      <c r="AE12" s="27"/>
      <c r="AF12" s="27"/>
      <c r="AG12" s="27"/>
      <c r="AH12" s="27"/>
      <c r="AI12" s="305" t="str">
        <f>IF(OR(AE12="",AF12="",AG12="",AH12=""),"",(ROUND(AE12*Gewichtung!$D$6,1)+ROUND(AF12*Gewichtung!$E$6,1)+ROUND(AG12*Gewichtung!$F$6,1)+ROUND(AH12*Gewichtung!$G$6,1)))</f>
        <v/>
      </c>
      <c r="AJ12" s="301" t="str">
        <f>IF(AI12="","",(VLOOKUP(ROUND(AI12,0),Notenschlüssel!$A$4:$D$104,2,0)))</f>
        <v/>
      </c>
      <c r="AK12" s="4" t="str">
        <f t="shared" si="8"/>
        <v/>
      </c>
      <c r="AL12" s="29"/>
      <c r="AM12" s="312" t="str">
        <f t="shared" si="9"/>
        <v/>
      </c>
      <c r="AN12" s="312" t="str">
        <f t="shared" si="10"/>
        <v/>
      </c>
      <c r="AO12" s="312" t="str">
        <f t="shared" si="11"/>
        <v/>
      </c>
      <c r="AP12" s="313" t="str">
        <f>IF(AC12="","",VLOOKUP(AC12,Notenschlüssel!$B$4:$D$104,3,0))</f>
        <v/>
      </c>
      <c r="AQ12" s="313" t="str">
        <f>IF(AJ12="","",VLOOKUP(AJ12,Notenschlüssel!$B$4:$D$104,3,0))</f>
        <v/>
      </c>
    </row>
    <row r="13" spans="1:44">
      <c r="A13" s="1"/>
      <c r="B13" s="21"/>
      <c r="C13" s="19"/>
      <c r="D13" s="21"/>
      <c r="E13" s="21"/>
      <c r="F13" s="119"/>
      <c r="G13" s="21"/>
      <c r="H13" s="20"/>
      <c r="I13" s="48"/>
      <c r="J13" s="36"/>
      <c r="K13" s="34"/>
      <c r="L13" s="23"/>
      <c r="M13" s="185" t="str">
        <f t="shared" si="0"/>
        <v/>
      </c>
      <c r="N13" s="182" t="str">
        <f>IF(K13="","",(VLOOKUP((ROUNDDOWN(M13,0)),Notenschlüssel!$A$4:$D$104,2,0)))</f>
        <v/>
      </c>
      <c r="O13" s="318" t="str">
        <f t="shared" si="1"/>
        <v/>
      </c>
      <c r="P13" s="247"/>
      <c r="Q13" s="23"/>
      <c r="R13" s="185" t="str">
        <f t="shared" si="2"/>
        <v/>
      </c>
      <c r="S13" s="191" t="str">
        <f>IF(P13="","",(VLOOKUP((ROUNDDOWN(R13,0)),Notenschlüssel!$A$4:$D$104,2,0)))</f>
        <v/>
      </c>
      <c r="T13" s="248" t="str">
        <f t="shared" si="3"/>
        <v/>
      </c>
      <c r="U13" s="247"/>
      <c r="V13" s="27"/>
      <c r="W13" s="23"/>
      <c r="X13" s="190" t="str">
        <f t="shared" si="4"/>
        <v/>
      </c>
      <c r="Y13" s="191" t="str">
        <f>IF(X13="","",(VLOOKUP((ROUNDDOWN(X13,0)),Notenschlüssel!$A$4:$D$104,2,0)))</f>
        <v/>
      </c>
      <c r="Z13" s="248" t="str">
        <f t="shared" si="5"/>
        <v/>
      </c>
      <c r="AA13" s="25"/>
      <c r="AB13" s="304" t="str">
        <f t="shared" si="6"/>
        <v/>
      </c>
      <c r="AC13" s="303" t="str">
        <f>IF(AB13="","",(VLOOKUP(ROUND(AB13,0),Notenschlüssel!$A$4:$D$104,2,0)))</f>
        <v/>
      </c>
      <c r="AD13" s="3" t="str">
        <f t="shared" si="7"/>
        <v/>
      </c>
      <c r="AE13" s="27"/>
      <c r="AF13" s="27"/>
      <c r="AG13" s="27"/>
      <c r="AH13" s="27"/>
      <c r="AI13" s="305" t="str">
        <f>IF(OR(AE13="",AF13="",AG13="",AH13=""),"",(ROUND(AE13*Gewichtung!$D$6,1)+ROUND(AF13*Gewichtung!$E$6,1)+ROUND(AG13*Gewichtung!$F$6,1)+ROUND(AH13*Gewichtung!$G$6,1)))</f>
        <v/>
      </c>
      <c r="AJ13" s="301" t="str">
        <f>IF(AI13="","",(VLOOKUP(ROUND(AI13,0),Notenschlüssel!$A$4:$D$104,2,0)))</f>
        <v/>
      </c>
      <c r="AK13" s="4" t="str">
        <f t="shared" si="8"/>
        <v/>
      </c>
      <c r="AL13" s="29"/>
      <c r="AM13" s="312" t="str">
        <f t="shared" si="9"/>
        <v/>
      </c>
      <c r="AN13" s="312" t="str">
        <f t="shared" si="10"/>
        <v/>
      </c>
      <c r="AO13" s="312" t="str">
        <f t="shared" si="11"/>
        <v/>
      </c>
      <c r="AP13" s="313" t="str">
        <f>IF(AC13="","",VLOOKUP(AC13,Notenschlüssel!$B$4:$D$104,3,0))</f>
        <v/>
      </c>
      <c r="AQ13" s="313" t="str">
        <f>IF(AJ13="","",VLOOKUP(AJ13,Notenschlüssel!$B$4:$D$104,3,0))</f>
        <v/>
      </c>
    </row>
    <row r="14" spans="1:44">
      <c r="A14" s="1"/>
      <c r="B14" s="21"/>
      <c r="C14" s="19"/>
      <c r="D14" s="21"/>
      <c r="E14" s="21"/>
      <c r="F14" s="119"/>
      <c r="G14" s="21"/>
      <c r="H14" s="20"/>
      <c r="I14" s="48"/>
      <c r="J14" s="36"/>
      <c r="K14" s="34"/>
      <c r="L14" s="23"/>
      <c r="M14" s="185" t="str">
        <f t="shared" si="0"/>
        <v/>
      </c>
      <c r="N14" s="182" t="str">
        <f>IF(K14="","",(VLOOKUP((ROUNDDOWN(M14,0)),Notenschlüssel!$A$4:$D$104,2,0)))</f>
        <v/>
      </c>
      <c r="O14" s="324" t="str">
        <f t="shared" si="1"/>
        <v/>
      </c>
      <c r="P14" s="247"/>
      <c r="Q14" s="23"/>
      <c r="R14" s="185" t="str">
        <f t="shared" si="2"/>
        <v/>
      </c>
      <c r="S14" s="180" t="str">
        <f>IF(P14="","",(VLOOKUP((ROUNDDOWN(R14,0)),Notenschlüssel!$A$4:$D$104,2,0)))</f>
        <v/>
      </c>
      <c r="T14" s="248" t="str">
        <f t="shared" si="3"/>
        <v/>
      </c>
      <c r="U14" s="247"/>
      <c r="V14" s="27"/>
      <c r="W14" s="23"/>
      <c r="X14" s="185" t="str">
        <f t="shared" si="4"/>
        <v/>
      </c>
      <c r="Y14" s="180" t="str">
        <f>IF(X14="","",(VLOOKUP((ROUNDDOWN(X14,0)),Notenschlüssel!$A$4:$D$104,2,0)))</f>
        <v/>
      </c>
      <c r="Z14" s="241" t="str">
        <f t="shared" si="5"/>
        <v/>
      </c>
      <c r="AA14" s="25"/>
      <c r="AB14" s="304" t="str">
        <f t="shared" si="6"/>
        <v/>
      </c>
      <c r="AC14" s="303" t="str">
        <f>IF(AB14="","",(VLOOKUP(ROUND(AB14,0),Notenschlüssel!$A$4:$D$104,2,0)))</f>
        <v/>
      </c>
      <c r="AD14" s="3" t="str">
        <f t="shared" si="7"/>
        <v/>
      </c>
      <c r="AE14" s="27"/>
      <c r="AF14" s="27"/>
      <c r="AG14" s="27"/>
      <c r="AH14" s="27"/>
      <c r="AI14" s="305" t="str">
        <f>IF(OR(AE14="",AF14="",AG14="",AH14=""),"",(ROUND(AE14*Gewichtung!$D$6,1)+ROUND(AF14*Gewichtung!$E$6,1)+ROUND(AG14*Gewichtung!$F$6,1)+ROUND(AH14*Gewichtung!$G$6,1)))</f>
        <v/>
      </c>
      <c r="AJ14" s="301" t="str">
        <f>IF(AI14="","",(VLOOKUP(ROUND(AI14,0),Notenschlüssel!$A$4:$D$104,2,0)))</f>
        <v/>
      </c>
      <c r="AK14" s="4" t="str">
        <f t="shared" si="8"/>
        <v/>
      </c>
      <c r="AL14" s="29"/>
      <c r="AM14" s="312" t="str">
        <f t="shared" si="9"/>
        <v/>
      </c>
      <c r="AN14" s="312" t="str">
        <f t="shared" si="10"/>
        <v/>
      </c>
      <c r="AO14" s="312" t="str">
        <f t="shared" si="11"/>
        <v/>
      </c>
      <c r="AP14" s="313" t="str">
        <f>IF(AC14="","",VLOOKUP(AC14,Notenschlüssel!$B$4:$D$104,3,0))</f>
        <v/>
      </c>
      <c r="AQ14" s="313" t="str">
        <f>IF(AJ14="","",VLOOKUP(AJ14,Notenschlüssel!$B$4:$D$104,3,0))</f>
        <v/>
      </c>
    </row>
    <row r="15" spans="1:44">
      <c r="A15" s="1"/>
      <c r="B15" s="21"/>
      <c r="C15" s="19"/>
      <c r="D15" s="35"/>
      <c r="E15" s="19"/>
      <c r="F15" s="119"/>
      <c r="G15" s="19"/>
      <c r="H15" s="20"/>
      <c r="I15" s="48"/>
      <c r="J15" s="36"/>
      <c r="K15" s="34"/>
      <c r="L15" s="23"/>
      <c r="M15" s="185" t="str">
        <f t="shared" si="0"/>
        <v/>
      </c>
      <c r="N15" s="182" t="str">
        <f>IF(K15="","",(VLOOKUP((ROUNDDOWN(M15,0)),Notenschlüssel!$A$4:$D$104,2,0)))</f>
        <v/>
      </c>
      <c r="O15" s="324" t="str">
        <f t="shared" si="1"/>
        <v/>
      </c>
      <c r="P15" s="247"/>
      <c r="Q15" s="23"/>
      <c r="R15" s="185" t="str">
        <f t="shared" si="2"/>
        <v/>
      </c>
      <c r="S15" s="180" t="str">
        <f>IF(P15="","",(VLOOKUP((ROUNDDOWN(R15,0)),Notenschlüssel!$A$4:$D$104,2,0)))</f>
        <v/>
      </c>
      <c r="T15" s="248" t="str">
        <f t="shared" si="3"/>
        <v/>
      </c>
      <c r="U15" s="27"/>
      <c r="V15" s="27"/>
      <c r="W15" s="23"/>
      <c r="X15" s="185" t="str">
        <f t="shared" si="4"/>
        <v/>
      </c>
      <c r="Y15" s="180" t="str">
        <f>IF(X15="","",(VLOOKUP((ROUNDDOWN(X15,0)),Notenschlüssel!$A$4:$D$104,2,0)))</f>
        <v/>
      </c>
      <c r="Z15" s="241" t="str">
        <f t="shared" si="5"/>
        <v/>
      </c>
      <c r="AA15" s="25"/>
      <c r="AB15" s="304" t="str">
        <f t="shared" si="6"/>
        <v/>
      </c>
      <c r="AC15" s="303" t="str">
        <f>IF(AB15="","",(VLOOKUP(ROUND(AB15,0),Notenschlüssel!$A$4:$D$104,2,0)))</f>
        <v/>
      </c>
      <c r="AD15" s="3" t="str">
        <f t="shared" si="7"/>
        <v/>
      </c>
      <c r="AE15" s="27"/>
      <c r="AF15" s="27"/>
      <c r="AG15" s="27"/>
      <c r="AH15" s="27"/>
      <c r="AI15" s="305" t="str">
        <f>IF(OR(AE15="",AF15="",AG15="",AH15=""),"",(ROUND(AE15*Gewichtung!$D$6,1)+ROUND(AF15*Gewichtung!$E$6,1)+ROUND(AG15*Gewichtung!$F$6,1)+ROUND(AH15*Gewichtung!$G$6,1)))</f>
        <v/>
      </c>
      <c r="AJ15" s="301" t="str">
        <f>IF(AI15="","",(VLOOKUP(ROUND(AI15,0),Notenschlüssel!$A$4:$D$104,2,0)))</f>
        <v/>
      </c>
      <c r="AK15" s="4" t="str">
        <f t="shared" si="8"/>
        <v/>
      </c>
      <c r="AL15" s="29"/>
      <c r="AM15" s="312" t="str">
        <f t="shared" si="9"/>
        <v/>
      </c>
      <c r="AN15" s="312" t="str">
        <f t="shared" si="10"/>
        <v/>
      </c>
      <c r="AO15" s="312" t="str">
        <f t="shared" si="11"/>
        <v/>
      </c>
      <c r="AP15" s="313" t="str">
        <f>IF(AC15="","",VLOOKUP(AC15,Notenschlüssel!$B$4:$D$104,3,0))</f>
        <v/>
      </c>
      <c r="AQ15" s="313" t="str">
        <f>IF(AJ15="","",VLOOKUP(AJ15,Notenschlüssel!$B$4:$D$104,3,0))</f>
        <v/>
      </c>
    </row>
    <row r="16" spans="1:44">
      <c r="A16" s="1"/>
      <c r="B16" s="21"/>
      <c r="C16" s="19"/>
      <c r="D16" s="35"/>
      <c r="E16" s="19"/>
      <c r="F16" s="119"/>
      <c r="G16" s="19"/>
      <c r="H16" s="20"/>
      <c r="I16" s="48"/>
      <c r="J16" s="36"/>
      <c r="K16" s="34"/>
      <c r="L16" s="23"/>
      <c r="M16" s="185" t="str">
        <f t="shared" si="0"/>
        <v/>
      </c>
      <c r="N16" s="182" t="str">
        <f>IF(K16="","",(VLOOKUP((ROUNDDOWN(M16,0)),Notenschlüssel!$A$4:$D$104,2,0)))</f>
        <v/>
      </c>
      <c r="O16" s="324" t="str">
        <f t="shared" si="1"/>
        <v/>
      </c>
      <c r="P16" s="247"/>
      <c r="Q16" s="23"/>
      <c r="R16" s="185" t="str">
        <f t="shared" si="2"/>
        <v/>
      </c>
      <c r="S16" s="180" t="str">
        <f>IF(P16="","",(VLOOKUP((ROUNDDOWN(R16,0)),Notenschlüssel!$A$4:$D$104,2,0)))</f>
        <v/>
      </c>
      <c r="T16" s="248" t="str">
        <f t="shared" si="3"/>
        <v/>
      </c>
      <c r="U16" s="27"/>
      <c r="V16" s="27"/>
      <c r="W16" s="23"/>
      <c r="X16" s="185" t="str">
        <f t="shared" si="4"/>
        <v/>
      </c>
      <c r="Y16" s="180" t="str">
        <f>IF(X16="","",(VLOOKUP((ROUNDDOWN(X16,0)),Notenschlüssel!$A$4:$D$104,2,0)))</f>
        <v/>
      </c>
      <c r="Z16" s="241" t="str">
        <f t="shared" si="5"/>
        <v/>
      </c>
      <c r="AA16" s="25"/>
      <c r="AB16" s="304" t="str">
        <f t="shared" si="6"/>
        <v/>
      </c>
      <c r="AC16" s="303" t="str">
        <f>IF(AB16="","",(VLOOKUP(ROUND(AB16,0),Notenschlüssel!$A$4:$D$104,2,0)))</f>
        <v/>
      </c>
      <c r="AD16" s="3" t="str">
        <f t="shared" si="7"/>
        <v/>
      </c>
      <c r="AE16" s="27"/>
      <c r="AF16" s="27"/>
      <c r="AG16" s="27"/>
      <c r="AH16" s="27"/>
      <c r="AI16" s="305" t="str">
        <f>IF(OR(AE16="",AF16="",AG16="",AH16=""),"",(ROUND(AE16*Gewichtung!$D$6,1)+ROUND(AF16*Gewichtung!$E$6,1)+ROUND(AG16*Gewichtung!$F$6,1)+ROUND(AH16*Gewichtung!$G$6,1)))</f>
        <v/>
      </c>
      <c r="AJ16" s="301" t="str">
        <f>IF(AI16="","",(VLOOKUP(ROUND(AI16,0),Notenschlüssel!$A$4:$D$104,2,0)))</f>
        <v/>
      </c>
      <c r="AK16" s="4" t="str">
        <f t="shared" si="8"/>
        <v/>
      </c>
      <c r="AL16" s="29"/>
      <c r="AM16" s="312" t="str">
        <f t="shared" si="9"/>
        <v/>
      </c>
      <c r="AN16" s="312" t="str">
        <f t="shared" si="10"/>
        <v/>
      </c>
      <c r="AO16" s="312" t="str">
        <f t="shared" si="11"/>
        <v/>
      </c>
      <c r="AP16" s="313" t="str">
        <f>IF(AC16="","",VLOOKUP(AC16,Notenschlüssel!$B$4:$D$104,3,0))</f>
        <v/>
      </c>
      <c r="AQ16" s="313" t="str">
        <f>IF(AJ16="","",VLOOKUP(AJ16,Notenschlüssel!$B$4:$D$104,3,0))</f>
        <v/>
      </c>
    </row>
    <row r="17" spans="1:43">
      <c r="A17" s="1"/>
      <c r="B17" s="21"/>
      <c r="C17" s="19"/>
      <c r="D17" s="35"/>
      <c r="E17" s="19"/>
      <c r="F17" s="119"/>
      <c r="G17" s="19"/>
      <c r="H17" s="20"/>
      <c r="I17" s="48"/>
      <c r="J17" s="36"/>
      <c r="K17" s="34"/>
      <c r="L17" s="23"/>
      <c r="M17" s="185" t="str">
        <f t="shared" si="0"/>
        <v/>
      </c>
      <c r="N17" s="182" t="str">
        <f>IF(K17="","",(VLOOKUP((ROUNDDOWN(M17,0)),Notenschlüssel!$A$4:$D$104,2,0)))</f>
        <v/>
      </c>
      <c r="O17" s="324" t="str">
        <f t="shared" si="1"/>
        <v/>
      </c>
      <c r="P17" s="247"/>
      <c r="Q17" s="23"/>
      <c r="R17" s="185" t="str">
        <f t="shared" si="2"/>
        <v/>
      </c>
      <c r="S17" s="180" t="str">
        <f>IF(P17="","",(VLOOKUP((ROUNDDOWN(R17,0)),Notenschlüssel!$A$4:$D$104,2,0)))</f>
        <v/>
      </c>
      <c r="T17" s="248" t="str">
        <f t="shared" si="3"/>
        <v/>
      </c>
      <c r="U17" s="323"/>
      <c r="V17" s="323"/>
      <c r="W17" s="23"/>
      <c r="X17" s="185" t="str">
        <f t="shared" si="4"/>
        <v/>
      </c>
      <c r="Y17" s="180" t="str">
        <f>IF(X17="","",(VLOOKUP((ROUNDDOWN(X17,0)),Notenschlüssel!$A$4:$D$104,2,0)))</f>
        <v/>
      </c>
      <c r="Z17" s="241" t="str">
        <f t="shared" si="5"/>
        <v/>
      </c>
      <c r="AA17" s="25"/>
      <c r="AB17" s="304" t="str">
        <f t="shared" si="6"/>
        <v/>
      </c>
      <c r="AC17" s="303" t="str">
        <f>IF(AB17="","",(VLOOKUP(ROUND(AB17,0),Notenschlüssel!$A$4:$D$104,2,0)))</f>
        <v/>
      </c>
      <c r="AD17" s="3" t="str">
        <f t="shared" si="7"/>
        <v/>
      </c>
      <c r="AE17" s="323"/>
      <c r="AF17" s="323"/>
      <c r="AG17" s="323"/>
      <c r="AH17" s="323"/>
      <c r="AI17" s="305" t="str">
        <f>IF(OR(AE17="",AF17="",AG17="",AH17=""),"",(ROUND(AE17*Gewichtung!$D$6,1)+ROUND(AF17*Gewichtung!$E$6,1)+ROUND(AG17*Gewichtung!$F$6,1)+ROUND(AH17*Gewichtung!$G$6,1)))</f>
        <v/>
      </c>
      <c r="AJ17" s="301" t="str">
        <f>IF(AI17="","",(VLOOKUP(ROUND(AI17,0),Notenschlüssel!$A$4:$D$104,2,0)))</f>
        <v/>
      </c>
      <c r="AK17" s="4" t="str">
        <f t="shared" si="8"/>
        <v/>
      </c>
      <c r="AL17" s="29"/>
      <c r="AM17" s="312" t="str">
        <f t="shared" si="9"/>
        <v/>
      </c>
      <c r="AN17" s="312" t="str">
        <f t="shared" si="10"/>
        <v/>
      </c>
      <c r="AO17" s="312" t="str">
        <f t="shared" si="11"/>
        <v/>
      </c>
      <c r="AP17" s="313" t="str">
        <f>IF(AC17="","",VLOOKUP(AC17,Notenschlüssel!$B$4:$D$104,3,0))</f>
        <v/>
      </c>
      <c r="AQ17" s="313" t="str">
        <f>IF(AJ17="","",VLOOKUP(AJ17,Notenschlüssel!$B$4:$D$104,3,0))</f>
        <v/>
      </c>
    </row>
    <row r="18" spans="1:43">
      <c r="A18" s="1"/>
      <c r="B18" s="21"/>
      <c r="C18" s="19"/>
      <c r="D18" s="35"/>
      <c r="E18" s="19"/>
      <c r="F18" s="119"/>
      <c r="G18" s="19"/>
      <c r="H18" s="20"/>
      <c r="I18" s="48"/>
      <c r="J18" s="36"/>
      <c r="K18" s="34"/>
      <c r="L18" s="23"/>
      <c r="M18" s="185" t="str">
        <f t="shared" si="0"/>
        <v/>
      </c>
      <c r="N18" s="182" t="str">
        <f>IF(K18="","",(VLOOKUP((ROUNDDOWN(M18,0)),Notenschlüssel!$A$4:$D$104,2,0)))</f>
        <v/>
      </c>
      <c r="O18" s="324" t="str">
        <f t="shared" si="1"/>
        <v/>
      </c>
      <c r="P18" s="247"/>
      <c r="Q18" s="23"/>
      <c r="R18" s="185" t="str">
        <f t="shared" si="2"/>
        <v/>
      </c>
      <c r="S18" s="180" t="str">
        <f>IF(P18="","",(VLOOKUP((ROUNDDOWN(R18,0)),Notenschlüssel!$A$4:$D$104,2,0)))</f>
        <v/>
      </c>
      <c r="T18" s="248" t="str">
        <f t="shared" si="3"/>
        <v/>
      </c>
      <c r="U18" s="247"/>
      <c r="V18" s="27"/>
      <c r="W18" s="23"/>
      <c r="X18" s="185" t="str">
        <f t="shared" si="4"/>
        <v/>
      </c>
      <c r="Y18" s="180" t="str">
        <f>IF(X18="","",(VLOOKUP((ROUNDDOWN(X18,0)),Notenschlüssel!$A$4:$D$104,2,0)))</f>
        <v/>
      </c>
      <c r="Z18" s="241" t="str">
        <f t="shared" si="5"/>
        <v/>
      </c>
      <c r="AA18" s="25"/>
      <c r="AB18" s="304" t="str">
        <f t="shared" si="6"/>
        <v/>
      </c>
      <c r="AC18" s="303" t="str">
        <f>IF(AB18="","",(VLOOKUP(ROUND(AB18,0),Notenschlüssel!$A$4:$D$104,2,0)))</f>
        <v/>
      </c>
      <c r="AD18" s="3" t="str">
        <f t="shared" si="7"/>
        <v/>
      </c>
      <c r="AE18" s="247"/>
      <c r="AF18" s="27"/>
      <c r="AG18" s="27"/>
      <c r="AH18" s="27"/>
      <c r="AI18" s="305" t="str">
        <f>IF(OR(AE18="",AF18="",AG18="",AH18=""),"",(ROUND(AE18*Gewichtung!$D$6,1)+ROUND(AF18*Gewichtung!$E$6,1)+ROUND(AG18*Gewichtung!$F$6,1)+ROUND(AH18*Gewichtung!$G$6,1)))</f>
        <v/>
      </c>
      <c r="AJ18" s="301" t="str">
        <f>IF(AI18="","",(VLOOKUP(ROUND(AI18,0),Notenschlüssel!$A$4:$D$104,2,0)))</f>
        <v/>
      </c>
      <c r="AK18" s="4" t="str">
        <f t="shared" si="8"/>
        <v/>
      </c>
      <c r="AL18" s="29"/>
      <c r="AM18" s="312" t="str">
        <f t="shared" si="9"/>
        <v/>
      </c>
      <c r="AN18" s="312" t="str">
        <f t="shared" si="10"/>
        <v/>
      </c>
      <c r="AO18" s="312" t="str">
        <f t="shared" si="11"/>
        <v/>
      </c>
      <c r="AP18" s="313" t="str">
        <f>IF(AC18="","",VLOOKUP(AC18,Notenschlüssel!$B$4:$D$104,3,0))</f>
        <v/>
      </c>
      <c r="AQ18" s="313" t="str">
        <f>IF(AJ18="","",VLOOKUP(AJ18,Notenschlüssel!$B$4:$D$104,3,0))</f>
        <v/>
      </c>
    </row>
    <row r="19" spans="1:43">
      <c r="A19" s="1"/>
      <c r="B19" s="21"/>
      <c r="C19" s="19"/>
      <c r="D19" s="231"/>
      <c r="E19" s="19"/>
      <c r="F19" s="119"/>
      <c r="G19" s="19"/>
      <c r="H19" s="20"/>
      <c r="I19" s="48"/>
      <c r="J19" s="36"/>
      <c r="K19" s="34"/>
      <c r="L19" s="23"/>
      <c r="M19" s="185" t="str">
        <f t="shared" si="0"/>
        <v/>
      </c>
      <c r="N19" s="182" t="str">
        <f>IF(K19="","",(VLOOKUP((ROUNDDOWN(M19,0)),Notenschlüssel!$A$4:$D$104,2,0)))</f>
        <v/>
      </c>
      <c r="O19" s="324" t="str">
        <f t="shared" si="1"/>
        <v/>
      </c>
      <c r="P19" s="247"/>
      <c r="Q19" s="23"/>
      <c r="R19" s="185" t="str">
        <f t="shared" si="2"/>
        <v/>
      </c>
      <c r="S19" s="180" t="str">
        <f>IF(P19="","",(VLOOKUP((ROUNDDOWN(R19,0)),Notenschlüssel!$A$4:$D$104,2,0)))</f>
        <v/>
      </c>
      <c r="T19" s="248" t="str">
        <f t="shared" si="3"/>
        <v/>
      </c>
      <c r="U19" s="247"/>
      <c r="V19" s="27"/>
      <c r="W19" s="23"/>
      <c r="X19" s="185" t="str">
        <f t="shared" si="4"/>
        <v/>
      </c>
      <c r="Y19" s="180" t="str">
        <f>IF(X19="","",(VLOOKUP((ROUNDDOWN(X19,0)),Notenschlüssel!$A$4:$D$104,2,0)))</f>
        <v/>
      </c>
      <c r="Z19" s="241" t="str">
        <f t="shared" si="5"/>
        <v/>
      </c>
      <c r="AA19" s="25"/>
      <c r="AB19" s="304" t="str">
        <f t="shared" si="6"/>
        <v/>
      </c>
      <c r="AC19" s="303" t="str">
        <f>IF(AB19="","",(VLOOKUP(ROUND(AB19,0),Notenschlüssel!$A$4:$D$104,2,0)))</f>
        <v/>
      </c>
      <c r="AD19" s="3" t="str">
        <f t="shared" si="7"/>
        <v/>
      </c>
      <c r="AE19" s="247"/>
      <c r="AF19" s="27"/>
      <c r="AG19" s="27"/>
      <c r="AH19" s="27"/>
      <c r="AI19" s="305" t="str">
        <f>IF(OR(AE19="",AF19="",AG19="",AH19=""),"",(ROUND(AE19*Gewichtung!$D$6,1)+ROUND(AF19*Gewichtung!$E$6,1)+ROUND(AG19*Gewichtung!$F$6,1)+ROUND(AH19*Gewichtung!$G$6,1)))</f>
        <v/>
      </c>
      <c r="AJ19" s="301" t="str">
        <f>IF(AI19="","",(VLOOKUP(ROUND(AI19,0),Notenschlüssel!$A$4:$D$104,2,0)))</f>
        <v/>
      </c>
      <c r="AK19" s="4" t="str">
        <f t="shared" si="8"/>
        <v/>
      </c>
      <c r="AL19" s="29"/>
      <c r="AM19" s="312" t="str">
        <f t="shared" si="9"/>
        <v/>
      </c>
      <c r="AN19" s="312" t="str">
        <f t="shared" si="10"/>
        <v/>
      </c>
      <c r="AO19" s="312" t="str">
        <f t="shared" si="11"/>
        <v/>
      </c>
      <c r="AP19" s="313" t="str">
        <f>IF(AC19="","",VLOOKUP(AC19,Notenschlüssel!$B$4:$D$104,3,0))</f>
        <v/>
      </c>
      <c r="AQ19" s="313" t="str">
        <f>IF(AJ19="","",VLOOKUP(AJ19,Notenschlüssel!$B$4:$D$104,3,0))</f>
        <v/>
      </c>
    </row>
    <row r="20" spans="1:43">
      <c r="A20" s="1"/>
      <c r="B20" s="21"/>
      <c r="C20" s="19"/>
      <c r="D20" s="35"/>
      <c r="E20" s="19"/>
      <c r="F20" s="119"/>
      <c r="G20" s="19"/>
      <c r="H20" s="20"/>
      <c r="I20" s="189"/>
      <c r="J20" s="36"/>
      <c r="K20" s="34"/>
      <c r="L20" s="23"/>
      <c r="M20" s="185" t="str">
        <f t="shared" si="0"/>
        <v/>
      </c>
      <c r="N20" s="182" t="str">
        <f>IF(K20="","",(VLOOKUP((ROUNDDOWN(M20,0)),Notenschlüssel!$A$4:$D$104,2,0)))</f>
        <v/>
      </c>
      <c r="O20" s="324" t="str">
        <f t="shared" si="1"/>
        <v/>
      </c>
      <c r="P20" s="247"/>
      <c r="Q20" s="23"/>
      <c r="R20" s="185" t="str">
        <f t="shared" si="2"/>
        <v/>
      </c>
      <c r="S20" s="180" t="str">
        <f>IF(P20="","",(VLOOKUP((ROUNDDOWN(R20,0)),Notenschlüssel!$A$4:$D$104,2,0)))</f>
        <v/>
      </c>
      <c r="T20" s="248" t="str">
        <f t="shared" si="3"/>
        <v/>
      </c>
      <c r="U20" s="247"/>
      <c r="V20" s="27"/>
      <c r="W20" s="23"/>
      <c r="X20" s="185" t="str">
        <f t="shared" si="4"/>
        <v/>
      </c>
      <c r="Y20" s="180" t="str">
        <f>IF(X20="","",(VLOOKUP((ROUNDDOWN(X20,0)),Notenschlüssel!$A$4:$D$104,2,0)))</f>
        <v/>
      </c>
      <c r="Z20" s="241" t="str">
        <f t="shared" si="5"/>
        <v/>
      </c>
      <c r="AA20" s="25"/>
      <c r="AB20" s="304" t="str">
        <f t="shared" si="6"/>
        <v/>
      </c>
      <c r="AC20" s="303" t="str">
        <f>IF(AB20="","",(VLOOKUP(ROUND(AB20,0),Notenschlüssel!$A$4:$D$104,2,0)))</f>
        <v/>
      </c>
      <c r="AD20" s="3" t="str">
        <f t="shared" si="7"/>
        <v/>
      </c>
      <c r="AE20" s="247"/>
      <c r="AF20" s="27"/>
      <c r="AG20" s="27"/>
      <c r="AH20" s="27"/>
      <c r="AI20" s="305" t="str">
        <f>IF(OR(AE20="",AF20="",AG20="",AH20=""),"",(ROUND(AE20*Gewichtung!$D$6,1)+ROUND(AF20*Gewichtung!$E$6,1)+ROUND(AG20*Gewichtung!$F$6,1)+ROUND(AH20*Gewichtung!$G$6,1)))</f>
        <v/>
      </c>
      <c r="AJ20" s="301" t="str">
        <f>IF(AI20="","",(VLOOKUP(ROUND(AI20,0),Notenschlüssel!$A$4:$D$104,2,0)))</f>
        <v/>
      </c>
      <c r="AK20" s="4" t="str">
        <f t="shared" si="8"/>
        <v/>
      </c>
      <c r="AL20" s="29"/>
      <c r="AM20" s="312" t="str">
        <f t="shared" si="9"/>
        <v/>
      </c>
      <c r="AN20" s="312" t="str">
        <f t="shared" si="10"/>
        <v/>
      </c>
      <c r="AO20" s="312" t="str">
        <f t="shared" si="11"/>
        <v/>
      </c>
      <c r="AP20" s="313" t="str">
        <f>IF(AC20="","",VLOOKUP(AC20,Notenschlüssel!$B$4:$D$104,3,0))</f>
        <v/>
      </c>
      <c r="AQ20" s="313" t="str">
        <f>IF(AJ20="","",VLOOKUP(AJ20,Notenschlüssel!$B$4:$D$104,3,0))</f>
        <v/>
      </c>
    </row>
    <row r="21" spans="1:43">
      <c r="A21" s="1"/>
      <c r="B21" s="21"/>
      <c r="C21" s="19"/>
      <c r="D21" s="35"/>
      <c r="E21" s="19"/>
      <c r="F21" s="119"/>
      <c r="G21" s="19"/>
      <c r="H21" s="20"/>
      <c r="I21" s="189"/>
      <c r="J21" s="36"/>
      <c r="K21" s="34"/>
      <c r="L21" s="23"/>
      <c r="M21" s="185" t="str">
        <f t="shared" si="0"/>
        <v/>
      </c>
      <c r="N21" s="182" t="str">
        <f>IF(K21="","",(VLOOKUP((ROUNDDOWN(M21,0)),Notenschlüssel!$A$4:$D$104,2,0)))</f>
        <v/>
      </c>
      <c r="O21" s="324" t="str">
        <f t="shared" si="1"/>
        <v/>
      </c>
      <c r="P21" s="247"/>
      <c r="Q21" s="23"/>
      <c r="R21" s="185" t="str">
        <f t="shared" si="2"/>
        <v/>
      </c>
      <c r="S21" s="180" t="str">
        <f>IF(P21="","",(VLOOKUP((ROUNDDOWN(R21,0)),Notenschlüssel!$A$4:$D$104,2,0)))</f>
        <v/>
      </c>
      <c r="T21" s="248" t="str">
        <f t="shared" si="3"/>
        <v/>
      </c>
      <c r="U21" s="247"/>
      <c r="V21" s="27"/>
      <c r="W21" s="23"/>
      <c r="X21" s="185" t="str">
        <f t="shared" si="4"/>
        <v/>
      </c>
      <c r="Y21" s="180" t="str">
        <f>IF(X21="","",(VLOOKUP((ROUNDDOWN(X21,0)),Notenschlüssel!$A$4:$D$104,2,0)))</f>
        <v/>
      </c>
      <c r="Z21" s="241" t="str">
        <f t="shared" si="5"/>
        <v/>
      </c>
      <c r="AA21" s="25"/>
      <c r="AB21" s="304" t="str">
        <f t="shared" si="6"/>
        <v/>
      </c>
      <c r="AC21" s="303" t="str">
        <f>IF(AB21="","",(VLOOKUP(ROUND(AB21,0),Notenschlüssel!$A$4:$D$104,2,0)))</f>
        <v/>
      </c>
      <c r="AD21" s="3" t="str">
        <f t="shared" si="7"/>
        <v/>
      </c>
      <c r="AE21" s="247"/>
      <c r="AF21" s="27"/>
      <c r="AG21" s="27"/>
      <c r="AH21" s="27"/>
      <c r="AI21" s="305" t="str">
        <f>IF(OR(AE21="",AF21="",AG21="",AH21=""),"",(ROUND(AE21*Gewichtung!$D$6,1)+ROUND(AF21*Gewichtung!$E$6,1)+ROUND(AG21*Gewichtung!$F$6,1)+ROUND(AH21*Gewichtung!$G$6,1)))</f>
        <v/>
      </c>
      <c r="AJ21" s="301" t="str">
        <f>IF(AI21="","",(VLOOKUP(ROUND(AI21,0),Notenschlüssel!$A$4:$D$104,2,0)))</f>
        <v/>
      </c>
      <c r="AK21" s="4" t="str">
        <f t="shared" si="8"/>
        <v/>
      </c>
      <c r="AL21" s="29"/>
      <c r="AM21" s="312" t="str">
        <f t="shared" si="9"/>
        <v/>
      </c>
      <c r="AN21" s="312" t="str">
        <f t="shared" si="10"/>
        <v/>
      </c>
      <c r="AO21" s="312" t="str">
        <f t="shared" si="11"/>
        <v/>
      </c>
      <c r="AP21" s="313" t="str">
        <f>IF(AC21="","",VLOOKUP(AC21,Notenschlüssel!$B$4:$D$104,3,0))</f>
        <v/>
      </c>
      <c r="AQ21" s="313" t="str">
        <f>IF(AJ21="","",VLOOKUP(AJ21,Notenschlüssel!$B$4:$D$104,3,0))</f>
        <v/>
      </c>
    </row>
    <row r="22" spans="1:43">
      <c r="A22" s="1"/>
      <c r="B22" s="21"/>
      <c r="C22" s="19"/>
      <c r="D22" s="35"/>
      <c r="E22" s="19"/>
      <c r="F22" s="119"/>
      <c r="G22" s="19"/>
      <c r="H22" s="20"/>
      <c r="I22" s="48"/>
      <c r="J22" s="36"/>
      <c r="K22" s="34"/>
      <c r="L22" s="23"/>
      <c r="M22" s="185" t="str">
        <f t="shared" si="0"/>
        <v/>
      </c>
      <c r="N22" s="182" t="str">
        <f>IF(K22="","",(VLOOKUP((ROUNDDOWN(M22,0)),Notenschlüssel!$A$4:$D$104,2,0)))</f>
        <v/>
      </c>
      <c r="O22" s="324" t="str">
        <f t="shared" si="1"/>
        <v/>
      </c>
      <c r="P22" s="247"/>
      <c r="Q22" s="23"/>
      <c r="R22" s="185" t="str">
        <f t="shared" si="2"/>
        <v/>
      </c>
      <c r="S22" s="180" t="str">
        <f>IF(P22="","",(VLOOKUP((ROUNDDOWN(R22,0)),Notenschlüssel!$A$4:$D$104,2,0)))</f>
        <v/>
      </c>
      <c r="T22" s="248" t="str">
        <f t="shared" si="3"/>
        <v/>
      </c>
      <c r="U22" s="247"/>
      <c r="V22" s="27"/>
      <c r="W22" s="23"/>
      <c r="X22" s="185" t="str">
        <f t="shared" si="4"/>
        <v/>
      </c>
      <c r="Y22" s="180" t="str">
        <f>IF(X22="","",(VLOOKUP((ROUNDDOWN(X22,0)),Notenschlüssel!$A$4:$D$104,2,0)))</f>
        <v/>
      </c>
      <c r="Z22" s="241" t="str">
        <f t="shared" si="5"/>
        <v/>
      </c>
      <c r="AA22" s="25"/>
      <c r="AB22" s="304" t="str">
        <f t="shared" si="6"/>
        <v/>
      </c>
      <c r="AC22" s="303" t="str">
        <f>IF(AB22="","",(VLOOKUP(ROUND(AB22,0),Notenschlüssel!$A$4:$D$104,2,0)))</f>
        <v/>
      </c>
      <c r="AD22" s="3" t="str">
        <f t="shared" si="7"/>
        <v/>
      </c>
      <c r="AE22" s="247"/>
      <c r="AF22" s="27"/>
      <c r="AG22" s="27"/>
      <c r="AH22" s="27"/>
      <c r="AI22" s="305" t="str">
        <f>IF(OR(AE22="",AF22="",AG22="",AH22=""),"",(ROUND(AE22*Gewichtung!$D$6,1)+ROUND(AF22*Gewichtung!$E$6,1)+ROUND(AG22*Gewichtung!$F$6,1)+ROUND(AH22*Gewichtung!$G$6,1)))</f>
        <v/>
      </c>
      <c r="AJ22" s="301" t="str">
        <f>IF(AI22="","",(VLOOKUP(ROUND(AI22,0),Notenschlüssel!$A$4:$D$104,2,0)))</f>
        <v/>
      </c>
      <c r="AK22" s="4" t="str">
        <f t="shared" si="8"/>
        <v/>
      </c>
      <c r="AL22" s="29"/>
      <c r="AM22" s="312" t="str">
        <f t="shared" si="9"/>
        <v/>
      </c>
      <c r="AN22" s="312" t="str">
        <f t="shared" si="10"/>
        <v/>
      </c>
      <c r="AO22" s="312" t="str">
        <f t="shared" si="11"/>
        <v/>
      </c>
      <c r="AP22" s="313" t="str">
        <f>IF(AC22="","",VLOOKUP(AC22,Notenschlüssel!$B$4:$D$104,3,0))</f>
        <v/>
      </c>
      <c r="AQ22" s="313" t="str">
        <f>IF(AJ22="","",VLOOKUP(AJ22,Notenschlüssel!$B$4:$D$104,3,0))</f>
        <v/>
      </c>
    </row>
    <row r="23" spans="1:43">
      <c r="A23" s="1"/>
      <c r="B23" s="21"/>
      <c r="C23" s="19"/>
      <c r="D23" s="35"/>
      <c r="E23" s="19"/>
      <c r="F23" s="119"/>
      <c r="G23" s="19"/>
      <c r="H23" s="20"/>
      <c r="I23" s="230"/>
      <c r="J23" s="36"/>
      <c r="K23" s="34"/>
      <c r="L23" s="23"/>
      <c r="M23" s="185" t="str">
        <f t="shared" si="0"/>
        <v/>
      </c>
      <c r="N23" s="182" t="str">
        <f>IF(K23="","",(VLOOKUP((ROUNDDOWN(M23,0)),Notenschlüssel!$A$4:$D$104,2,0)))</f>
        <v/>
      </c>
      <c r="O23" s="324" t="str">
        <f t="shared" si="1"/>
        <v/>
      </c>
      <c r="P23" s="247"/>
      <c r="Q23" s="23"/>
      <c r="R23" s="185" t="str">
        <f t="shared" si="2"/>
        <v/>
      </c>
      <c r="S23" s="180" t="str">
        <f>IF(P23="","",(VLOOKUP((ROUNDDOWN(R23,0)),Notenschlüssel!$A$4:$D$104,2,0)))</f>
        <v/>
      </c>
      <c r="T23" s="248" t="str">
        <f t="shared" si="3"/>
        <v/>
      </c>
      <c r="U23" s="247"/>
      <c r="V23" s="27"/>
      <c r="W23" s="23"/>
      <c r="X23" s="185" t="str">
        <f t="shared" si="4"/>
        <v/>
      </c>
      <c r="Y23" s="180" t="str">
        <f>IF(X23="","",(VLOOKUP((ROUNDDOWN(X23,0)),Notenschlüssel!$A$4:$D$104,2,0)))</f>
        <v/>
      </c>
      <c r="Z23" s="241" t="str">
        <f t="shared" si="5"/>
        <v/>
      </c>
      <c r="AA23" s="25"/>
      <c r="AB23" s="304" t="str">
        <f t="shared" si="6"/>
        <v/>
      </c>
      <c r="AC23" s="303" t="str">
        <f>IF(AB23="","",(VLOOKUP(ROUND(AB23,0),Notenschlüssel!$A$4:$D$104,2,0)))</f>
        <v/>
      </c>
      <c r="AD23" s="3" t="str">
        <f t="shared" si="7"/>
        <v/>
      </c>
      <c r="AE23" s="247"/>
      <c r="AF23" s="27"/>
      <c r="AG23" s="27"/>
      <c r="AH23" s="27"/>
      <c r="AI23" s="305" t="str">
        <f>IF(OR(AE23="",AF23="",AG23="",AH23=""),"",(ROUND(AE23*Gewichtung!$D$6,1)+ROUND(AF23*Gewichtung!$E$6,1)+ROUND(AG23*Gewichtung!$F$6,1)+ROUND(AH23*Gewichtung!$G$6,1)))</f>
        <v/>
      </c>
      <c r="AJ23" s="301" t="str">
        <f>IF(AI23="","",(VLOOKUP(ROUND(AI23,0),Notenschlüssel!$A$4:$D$104,2,0)))</f>
        <v/>
      </c>
      <c r="AK23" s="4" t="str">
        <f t="shared" si="8"/>
        <v/>
      </c>
      <c r="AL23" s="29"/>
      <c r="AM23" s="312" t="str">
        <f t="shared" si="9"/>
        <v/>
      </c>
      <c r="AN23" s="312" t="str">
        <f t="shared" si="10"/>
        <v/>
      </c>
      <c r="AO23" s="312" t="str">
        <f t="shared" si="11"/>
        <v/>
      </c>
      <c r="AP23" s="313" t="str">
        <f>IF(AC23="","",VLOOKUP(AC23,Notenschlüssel!$B$4:$D$104,3,0))</f>
        <v/>
      </c>
      <c r="AQ23" s="313" t="str">
        <f>IF(AJ23="","",VLOOKUP(AJ23,Notenschlüssel!$B$4:$D$104,3,0))</f>
        <v/>
      </c>
    </row>
    <row r="24" spans="1:43">
      <c r="A24" s="1"/>
      <c r="B24" s="21"/>
      <c r="C24" s="19"/>
      <c r="D24" s="35"/>
      <c r="E24" s="19"/>
      <c r="F24" s="119"/>
      <c r="G24" s="19"/>
      <c r="H24" s="20"/>
      <c r="I24" s="48"/>
      <c r="J24" s="36"/>
      <c r="K24" s="34"/>
      <c r="L24" s="23"/>
      <c r="M24" s="185" t="str">
        <f t="shared" si="0"/>
        <v/>
      </c>
      <c r="N24" s="182" t="str">
        <f>IF(K24="","",(VLOOKUP((ROUNDDOWN(M24,0)),Notenschlüssel!$A$4:$D$104,2,0)))</f>
        <v/>
      </c>
      <c r="O24" s="324" t="str">
        <f t="shared" si="1"/>
        <v/>
      </c>
      <c r="P24" s="247"/>
      <c r="Q24" s="23"/>
      <c r="R24" s="185" t="str">
        <f t="shared" si="2"/>
        <v/>
      </c>
      <c r="S24" s="180" t="str">
        <f>IF(P24="","",(VLOOKUP((ROUNDDOWN(R24,0)),Notenschlüssel!$A$4:$D$104,2,0)))</f>
        <v/>
      </c>
      <c r="T24" s="248" t="str">
        <f t="shared" si="3"/>
        <v/>
      </c>
      <c r="U24" s="247"/>
      <c r="V24" s="27"/>
      <c r="W24" s="23"/>
      <c r="X24" s="185" t="str">
        <f t="shared" si="4"/>
        <v/>
      </c>
      <c r="Y24" s="180" t="str">
        <f>IF(X24="","",(VLOOKUP((ROUNDDOWN(X24,0)),Notenschlüssel!$A$4:$D$104,2,0)))</f>
        <v/>
      </c>
      <c r="Z24" s="241" t="str">
        <f t="shared" si="5"/>
        <v/>
      </c>
      <c r="AA24" s="25"/>
      <c r="AB24" s="304" t="str">
        <f t="shared" si="6"/>
        <v/>
      </c>
      <c r="AC24" s="303" t="str">
        <f>IF(AB24="","",(VLOOKUP(ROUND(AB24,0),Notenschlüssel!$A$4:$D$104,2,0)))</f>
        <v/>
      </c>
      <c r="AD24" s="3" t="str">
        <f t="shared" si="7"/>
        <v/>
      </c>
      <c r="AE24" s="247"/>
      <c r="AF24" s="27"/>
      <c r="AG24" s="27"/>
      <c r="AH24" s="27"/>
      <c r="AI24" s="305" t="str">
        <f>IF(OR(AE24="",AF24="",AG24="",AH24=""),"",(ROUND(AE24*Gewichtung!$D$6,1)+ROUND(AF24*Gewichtung!$E$6,1)+ROUND(AG24*Gewichtung!$F$6,1)+ROUND(AH24*Gewichtung!$G$6,1)))</f>
        <v/>
      </c>
      <c r="AJ24" s="301" t="str">
        <f>IF(AI24="","",(VLOOKUP(ROUND(AI24,0),Notenschlüssel!$A$4:$D$104,2,0)))</f>
        <v/>
      </c>
      <c r="AK24" s="4" t="str">
        <f t="shared" si="8"/>
        <v/>
      </c>
      <c r="AL24" s="29"/>
      <c r="AM24" s="312" t="str">
        <f t="shared" si="9"/>
        <v/>
      </c>
      <c r="AN24" s="312" t="str">
        <f t="shared" si="10"/>
        <v/>
      </c>
      <c r="AO24" s="312" t="str">
        <f t="shared" si="11"/>
        <v/>
      </c>
      <c r="AP24" s="313" t="str">
        <f>IF(AC24="","",VLOOKUP(AC24,Notenschlüssel!$B$4:$D$104,3,0))</f>
        <v/>
      </c>
      <c r="AQ24" s="313" t="str">
        <f>IF(AJ24="","",VLOOKUP(AJ24,Notenschlüssel!$B$4:$D$104,3,0))</f>
        <v/>
      </c>
    </row>
    <row r="25" spans="1:43">
      <c r="A25" s="1"/>
      <c r="B25" s="21"/>
      <c r="C25" s="19"/>
      <c r="D25" s="35"/>
      <c r="E25" s="19"/>
      <c r="F25" s="119"/>
      <c r="G25" s="19"/>
      <c r="H25" s="20"/>
      <c r="I25" s="48"/>
      <c r="J25" s="36"/>
      <c r="K25" s="34"/>
      <c r="L25" s="23"/>
      <c r="M25" s="185" t="str">
        <f t="shared" si="0"/>
        <v/>
      </c>
      <c r="N25" s="182" t="str">
        <f>IF(K25="","",(VLOOKUP((ROUNDDOWN(M25,0)),Notenschlüssel!$A$4:$D$104,2,0)))</f>
        <v/>
      </c>
      <c r="O25" s="324" t="str">
        <f t="shared" si="1"/>
        <v/>
      </c>
      <c r="P25" s="247"/>
      <c r="Q25" s="23"/>
      <c r="R25" s="185" t="str">
        <f t="shared" si="2"/>
        <v/>
      </c>
      <c r="S25" s="180" t="str">
        <f>IF(P25="","",(VLOOKUP((ROUNDDOWN(R25,0)),Notenschlüssel!$A$4:$D$104,2,0)))</f>
        <v/>
      </c>
      <c r="T25" s="248" t="str">
        <f t="shared" si="3"/>
        <v/>
      </c>
      <c r="U25" s="247"/>
      <c r="V25" s="27"/>
      <c r="W25" s="23"/>
      <c r="X25" s="185" t="str">
        <f t="shared" si="4"/>
        <v/>
      </c>
      <c r="Y25" s="180" t="str">
        <f>IF(X25="","",(VLOOKUP((ROUNDDOWN(X25,0)),Notenschlüssel!$A$4:$D$104,2,0)))</f>
        <v/>
      </c>
      <c r="Z25" s="241" t="str">
        <f t="shared" si="5"/>
        <v/>
      </c>
      <c r="AA25" s="25"/>
      <c r="AB25" s="304" t="str">
        <f t="shared" si="6"/>
        <v/>
      </c>
      <c r="AC25" s="303" t="str">
        <f>IF(AB25="","",(VLOOKUP(ROUND(AB25,0),Notenschlüssel!$A$4:$D$104,2,0)))</f>
        <v/>
      </c>
      <c r="AD25" s="3" t="str">
        <f t="shared" si="7"/>
        <v/>
      </c>
      <c r="AE25" s="247"/>
      <c r="AF25" s="27"/>
      <c r="AG25" s="27"/>
      <c r="AH25" s="27"/>
      <c r="AI25" s="305" t="str">
        <f>IF(OR(AE25="",AF25="",AG25="",AH25=""),"",(ROUND(AE25*Gewichtung!$D$6,1)+ROUND(AF25*Gewichtung!$E$6,1)+ROUND(AG25*Gewichtung!$F$6,1)+ROUND(AH25*Gewichtung!$G$6,1)))</f>
        <v/>
      </c>
      <c r="AJ25" s="301" t="str">
        <f>IF(AI25="","",(VLOOKUP(ROUND(AI25,0),Notenschlüssel!$A$4:$D$104,2,0)))</f>
        <v/>
      </c>
      <c r="AK25" s="4" t="str">
        <f t="shared" si="8"/>
        <v/>
      </c>
      <c r="AL25" s="29"/>
      <c r="AM25" s="312" t="str">
        <f t="shared" si="9"/>
        <v/>
      </c>
      <c r="AN25" s="312" t="str">
        <f t="shared" si="10"/>
        <v/>
      </c>
      <c r="AO25" s="312" t="str">
        <f t="shared" si="11"/>
        <v/>
      </c>
      <c r="AP25" s="313" t="str">
        <f>IF(AC25="","",VLOOKUP(AC25,Notenschlüssel!$B$4:$D$104,3,0))</f>
        <v/>
      </c>
      <c r="AQ25" s="313" t="str">
        <f>IF(AJ25="","",VLOOKUP(AJ25,Notenschlüssel!$B$4:$D$104,3,0))</f>
        <v/>
      </c>
    </row>
    <row r="26" spans="1:43">
      <c r="A26" s="1"/>
      <c r="B26" s="21"/>
      <c r="C26" s="19"/>
      <c r="D26" s="35"/>
      <c r="E26" s="19"/>
      <c r="F26" s="119"/>
      <c r="G26" s="19"/>
      <c r="H26" s="20"/>
      <c r="I26" s="48"/>
      <c r="J26" s="36"/>
      <c r="K26" s="34"/>
      <c r="L26" s="23"/>
      <c r="M26" s="185" t="str">
        <f t="shared" si="0"/>
        <v/>
      </c>
      <c r="N26" s="182" t="str">
        <f>IF(K26="","",(VLOOKUP((ROUNDDOWN(M26,0)),Notenschlüssel!$A$4:$D$104,2,0)))</f>
        <v/>
      </c>
      <c r="O26" s="324" t="str">
        <f t="shared" si="1"/>
        <v/>
      </c>
      <c r="P26" s="247"/>
      <c r="Q26" s="23"/>
      <c r="R26" s="185" t="str">
        <f t="shared" si="2"/>
        <v/>
      </c>
      <c r="S26" s="180" t="str">
        <f>IF(P26="","",(VLOOKUP((ROUNDDOWN(R26,0)),Notenschlüssel!$A$4:$D$104,2,0)))</f>
        <v/>
      </c>
      <c r="T26" s="248" t="str">
        <f t="shared" si="3"/>
        <v/>
      </c>
      <c r="U26" s="247"/>
      <c r="V26" s="27"/>
      <c r="W26" s="23"/>
      <c r="X26" s="185" t="str">
        <f t="shared" si="4"/>
        <v/>
      </c>
      <c r="Y26" s="180" t="str">
        <f>IF(X26="","",(VLOOKUP((ROUNDDOWN(X26,0)),Notenschlüssel!$A$4:$D$104,2,0)))</f>
        <v/>
      </c>
      <c r="Z26" s="241" t="str">
        <f t="shared" si="5"/>
        <v/>
      </c>
      <c r="AA26" s="25"/>
      <c r="AB26" s="304" t="str">
        <f t="shared" si="6"/>
        <v/>
      </c>
      <c r="AC26" s="303" t="str">
        <f>IF(AB26="","",(VLOOKUP(ROUND(AB26,0),Notenschlüssel!$A$4:$D$104,2,0)))</f>
        <v/>
      </c>
      <c r="AD26" s="3" t="str">
        <f t="shared" si="7"/>
        <v/>
      </c>
      <c r="AE26" s="247"/>
      <c r="AF26" s="27"/>
      <c r="AG26" s="27"/>
      <c r="AH26" s="27"/>
      <c r="AI26" s="305" t="str">
        <f>IF(OR(AE26="",AF26="",AG26="",AH26=""),"",(ROUND(AE26*Gewichtung!$D$6,1)+ROUND(AF26*Gewichtung!$E$6,1)+ROUND(AG26*Gewichtung!$F$6,1)+ROUND(AH26*Gewichtung!$G$6,1)))</f>
        <v/>
      </c>
      <c r="AJ26" s="301" t="str">
        <f>IF(AI26="","",(VLOOKUP(ROUND(AI26,0),Notenschlüssel!$A$4:$D$104,2,0)))</f>
        <v/>
      </c>
      <c r="AK26" s="4" t="str">
        <f t="shared" si="8"/>
        <v/>
      </c>
      <c r="AL26" s="29"/>
      <c r="AM26" s="312" t="str">
        <f t="shared" si="9"/>
        <v/>
      </c>
      <c r="AN26" s="312" t="str">
        <f t="shared" si="10"/>
        <v/>
      </c>
      <c r="AO26" s="312" t="str">
        <f t="shared" si="11"/>
        <v/>
      </c>
      <c r="AP26" s="313" t="str">
        <f>IF(AC26="","",VLOOKUP(AC26,Notenschlüssel!$B$4:$D$104,3,0))</f>
        <v/>
      </c>
      <c r="AQ26" s="313" t="str">
        <f>IF(AJ26="","",VLOOKUP(AJ26,Notenschlüssel!$B$4:$D$104,3,0))</f>
        <v/>
      </c>
    </row>
    <row r="27" spans="1:43">
      <c r="A27" s="1"/>
      <c r="B27" s="21"/>
      <c r="C27" s="19"/>
      <c r="D27" s="35"/>
      <c r="E27" s="19"/>
      <c r="F27" s="119"/>
      <c r="G27" s="19"/>
      <c r="H27" s="20"/>
      <c r="I27" s="48"/>
      <c r="J27" s="36"/>
      <c r="K27" s="34"/>
      <c r="L27" s="23"/>
      <c r="M27" s="185" t="str">
        <f t="shared" si="0"/>
        <v/>
      </c>
      <c r="N27" s="182" t="str">
        <f>IF(K27="","",(VLOOKUP((ROUNDDOWN(M27,0)),Notenschlüssel!$A$4:$D$104,2,0)))</f>
        <v/>
      </c>
      <c r="O27" s="324" t="str">
        <f t="shared" si="1"/>
        <v/>
      </c>
      <c r="P27" s="247"/>
      <c r="Q27" s="23"/>
      <c r="R27" s="185" t="str">
        <f t="shared" si="2"/>
        <v/>
      </c>
      <c r="S27" s="180" t="str">
        <f>IF(P27="","",(VLOOKUP((ROUNDDOWN(R27,0)),Notenschlüssel!$A$4:$D$104,2,0)))</f>
        <v/>
      </c>
      <c r="T27" s="248" t="str">
        <f t="shared" si="3"/>
        <v/>
      </c>
      <c r="U27" s="247"/>
      <c r="V27" s="27"/>
      <c r="W27" s="23"/>
      <c r="X27" s="185" t="str">
        <f t="shared" si="4"/>
        <v/>
      </c>
      <c r="Y27" s="180" t="str">
        <f>IF(X27="","",(VLOOKUP((ROUNDDOWN(X27,0)),Notenschlüssel!$A$4:$D$104,2,0)))</f>
        <v/>
      </c>
      <c r="Z27" s="241" t="str">
        <f t="shared" si="5"/>
        <v/>
      </c>
      <c r="AA27" s="25"/>
      <c r="AB27" s="304" t="str">
        <f t="shared" si="6"/>
        <v/>
      </c>
      <c r="AC27" s="303" t="str">
        <f>IF(AB27="","",(VLOOKUP(ROUND(AB27,0),Notenschlüssel!$A$4:$D$104,2,0)))</f>
        <v/>
      </c>
      <c r="AD27" s="3" t="str">
        <f t="shared" si="7"/>
        <v/>
      </c>
      <c r="AE27" s="247"/>
      <c r="AF27" s="27"/>
      <c r="AG27" s="27"/>
      <c r="AH27" s="27"/>
      <c r="AI27" s="305" t="str">
        <f>IF(OR(AE27="",AF27="",AG27="",AH27=""),"",(ROUND(AE27*Gewichtung!$D$6,1)+ROUND(AF27*Gewichtung!$E$6,1)+ROUND(AG27*Gewichtung!$F$6,1)+ROUND(AH27*Gewichtung!$G$6,1)))</f>
        <v/>
      </c>
      <c r="AJ27" s="301" t="str">
        <f>IF(AI27="","",(VLOOKUP(ROUND(AI27,0),Notenschlüssel!$A$4:$D$104,2,0)))</f>
        <v/>
      </c>
      <c r="AK27" s="4" t="str">
        <f t="shared" si="8"/>
        <v/>
      </c>
      <c r="AL27" s="29"/>
      <c r="AM27" s="312" t="str">
        <f t="shared" si="9"/>
        <v/>
      </c>
      <c r="AN27" s="312" t="str">
        <f t="shared" si="10"/>
        <v/>
      </c>
      <c r="AO27" s="312" t="str">
        <f t="shared" si="11"/>
        <v/>
      </c>
      <c r="AP27" s="313" t="str">
        <f>IF(AC27="","",VLOOKUP(AC27,Notenschlüssel!$B$4:$D$104,3,0))</f>
        <v/>
      </c>
      <c r="AQ27" s="313" t="str">
        <f>IF(AJ27="","",VLOOKUP(AJ27,Notenschlüssel!$B$4:$D$104,3,0))</f>
        <v/>
      </c>
    </row>
    <row r="28" spans="1:43">
      <c r="A28" s="1"/>
      <c r="B28" s="21"/>
      <c r="C28" s="19"/>
      <c r="D28" s="35"/>
      <c r="E28" s="19"/>
      <c r="F28" s="119"/>
      <c r="G28" s="19"/>
      <c r="H28" s="20"/>
      <c r="I28" s="48"/>
      <c r="J28" s="36"/>
      <c r="K28" s="34"/>
      <c r="L28" s="23"/>
      <c r="M28" s="185" t="str">
        <f t="shared" si="0"/>
        <v/>
      </c>
      <c r="N28" s="182" t="str">
        <f>IF(K28="","",(VLOOKUP((ROUNDDOWN(M28,0)),Notenschlüssel!$A$4:$D$104,2,0)))</f>
        <v/>
      </c>
      <c r="O28" s="324" t="str">
        <f t="shared" si="1"/>
        <v/>
      </c>
      <c r="P28" s="247"/>
      <c r="Q28" s="23"/>
      <c r="R28" s="185" t="str">
        <f t="shared" si="2"/>
        <v/>
      </c>
      <c r="S28" s="180" t="str">
        <f>IF(P28="","",(VLOOKUP((ROUNDDOWN(R28,0)),Notenschlüssel!$A$4:$D$104,2,0)))</f>
        <v/>
      </c>
      <c r="T28" s="248" t="str">
        <f t="shared" si="3"/>
        <v/>
      </c>
      <c r="U28" s="247"/>
      <c r="V28" s="27"/>
      <c r="W28" s="23"/>
      <c r="X28" s="185" t="str">
        <f t="shared" si="4"/>
        <v/>
      </c>
      <c r="Y28" s="180" t="str">
        <f>IF(X28="","",(VLOOKUP((ROUNDDOWN(X28,0)),Notenschlüssel!$A$4:$D$104,2,0)))</f>
        <v/>
      </c>
      <c r="Z28" s="241" t="str">
        <f t="shared" si="5"/>
        <v/>
      </c>
      <c r="AA28" s="25"/>
      <c r="AB28" s="304" t="str">
        <f t="shared" si="6"/>
        <v/>
      </c>
      <c r="AC28" s="303" t="str">
        <f>IF(AB28="","",(VLOOKUP(ROUND(AB28,0),Notenschlüssel!$A$4:$D$104,2,0)))</f>
        <v/>
      </c>
      <c r="AD28" s="3" t="str">
        <f t="shared" si="7"/>
        <v/>
      </c>
      <c r="AE28" s="247"/>
      <c r="AF28" s="27"/>
      <c r="AG28" s="27"/>
      <c r="AH28" s="27"/>
      <c r="AI28" s="305" t="str">
        <f>IF(OR(AE28="",AF28="",AG28="",AH28=""),"",(ROUND(AE28*Gewichtung!$D$6,1)+ROUND(AF28*Gewichtung!$E$6,1)+ROUND(AG28*Gewichtung!$F$6,1)+ROUND(AH28*Gewichtung!$G$6,1)))</f>
        <v/>
      </c>
      <c r="AJ28" s="301" t="str">
        <f>IF(AI28="","",(VLOOKUP(ROUND(AI28,0),Notenschlüssel!$A$4:$D$104,2,0)))</f>
        <v/>
      </c>
      <c r="AK28" s="4" t="str">
        <f t="shared" si="8"/>
        <v/>
      </c>
      <c r="AL28" s="29"/>
      <c r="AM28" s="312" t="str">
        <f t="shared" si="9"/>
        <v/>
      </c>
      <c r="AN28" s="312" t="str">
        <f t="shared" si="10"/>
        <v/>
      </c>
      <c r="AO28" s="312" t="str">
        <f t="shared" si="11"/>
        <v/>
      </c>
      <c r="AP28" s="313" t="str">
        <f>IF(AC28="","",VLOOKUP(AC28,Notenschlüssel!$B$4:$D$104,3,0))</f>
        <v/>
      </c>
      <c r="AQ28" s="313" t="str">
        <f>IF(AJ28="","",VLOOKUP(AJ28,Notenschlüssel!$B$4:$D$104,3,0))</f>
        <v/>
      </c>
    </row>
    <row r="29" spans="1:43">
      <c r="A29" s="1"/>
      <c r="B29" s="21"/>
      <c r="C29" s="19"/>
      <c r="D29" s="35"/>
      <c r="E29" s="19"/>
      <c r="F29" s="119"/>
      <c r="G29" s="19"/>
      <c r="H29" s="20"/>
      <c r="I29" s="48"/>
      <c r="J29" s="36"/>
      <c r="K29" s="34"/>
      <c r="L29" s="23"/>
      <c r="M29" s="185" t="str">
        <f t="shared" si="0"/>
        <v/>
      </c>
      <c r="N29" s="182" t="str">
        <f>IF(K29="","",(VLOOKUP((ROUNDDOWN(M29,0)),Notenschlüssel!$A$4:$D$104,2,0)))</f>
        <v/>
      </c>
      <c r="O29" s="324" t="str">
        <f t="shared" si="1"/>
        <v/>
      </c>
      <c r="P29" s="247"/>
      <c r="Q29" s="23"/>
      <c r="R29" s="185" t="str">
        <f t="shared" si="2"/>
        <v/>
      </c>
      <c r="S29" s="191" t="str">
        <f>IF(P29="","",(VLOOKUP((ROUNDDOWN(R29,0)),Notenschlüssel!$A$4:$D$104,2,0)))</f>
        <v/>
      </c>
      <c r="T29" s="248" t="str">
        <f t="shared" si="3"/>
        <v/>
      </c>
      <c r="U29" s="247"/>
      <c r="V29" s="27"/>
      <c r="W29" s="23"/>
      <c r="X29" s="190" t="str">
        <f t="shared" si="4"/>
        <v/>
      </c>
      <c r="Y29" s="191" t="str">
        <f>IF(X29="","",(VLOOKUP((ROUNDDOWN(X29,0)),Notenschlüssel!$A$4:$D$104,2,0)))</f>
        <v/>
      </c>
      <c r="Z29" s="248" t="str">
        <f t="shared" si="5"/>
        <v/>
      </c>
      <c r="AA29" s="25"/>
      <c r="AB29" s="304" t="str">
        <f t="shared" si="6"/>
        <v/>
      </c>
      <c r="AC29" s="303" t="str">
        <f>IF(AB29="","",(VLOOKUP(ROUND(AB29,0),Notenschlüssel!$A$4:$D$104,2,0)))</f>
        <v/>
      </c>
      <c r="AD29" s="3" t="str">
        <f t="shared" si="7"/>
        <v/>
      </c>
      <c r="AE29" s="247"/>
      <c r="AF29" s="27"/>
      <c r="AG29" s="27"/>
      <c r="AH29" s="27"/>
      <c r="AI29" s="305" t="str">
        <f>IF(OR(AE29="",AF29="",AG29="",AH29=""),"",(ROUND(AE29*Gewichtung!$D$6,1)+ROUND(AF29*Gewichtung!$E$6,1)+ROUND(AG29*Gewichtung!$F$6,1)+ROUND(AH29*Gewichtung!$G$6,1)))</f>
        <v/>
      </c>
      <c r="AJ29" s="301" t="str">
        <f>IF(AI29="","",(VLOOKUP(ROUND(AI29,0),Notenschlüssel!$A$4:$D$104,2,0)))</f>
        <v/>
      </c>
      <c r="AK29" s="4" t="str">
        <f t="shared" si="8"/>
        <v/>
      </c>
      <c r="AL29" s="29"/>
      <c r="AM29" s="312" t="str">
        <f t="shared" si="9"/>
        <v/>
      </c>
      <c r="AN29" s="312" t="str">
        <f t="shared" si="10"/>
        <v/>
      </c>
      <c r="AO29" s="312" t="str">
        <f t="shared" si="11"/>
        <v/>
      </c>
      <c r="AP29" s="313" t="str">
        <f>IF(AC29="","",VLOOKUP(AC29,Notenschlüssel!$B$4:$D$104,3,0))</f>
        <v/>
      </c>
      <c r="AQ29" s="313" t="str">
        <f>IF(AJ29="","",VLOOKUP(AJ29,Notenschlüssel!$B$4:$D$104,3,0))</f>
        <v/>
      </c>
    </row>
    <row r="30" spans="1:43">
      <c r="A30" s="1"/>
      <c r="B30" s="21"/>
      <c r="C30" s="19"/>
      <c r="D30" s="35"/>
      <c r="E30" s="19"/>
      <c r="F30" s="119"/>
      <c r="G30" s="19"/>
      <c r="H30" s="20"/>
      <c r="I30" s="48"/>
      <c r="J30" s="36"/>
      <c r="K30" s="34"/>
      <c r="L30" s="23"/>
      <c r="M30" s="185" t="str">
        <f t="shared" si="0"/>
        <v/>
      </c>
      <c r="N30" s="182" t="str">
        <f>IF(K30="","",(VLOOKUP((ROUNDDOWN(M30,0)),Notenschlüssel!$A$4:$D$104,2,0)))</f>
        <v/>
      </c>
      <c r="O30" s="324" t="str">
        <f t="shared" si="1"/>
        <v/>
      </c>
      <c r="P30" s="247"/>
      <c r="Q30" s="23"/>
      <c r="R30" s="185" t="str">
        <f t="shared" si="2"/>
        <v/>
      </c>
      <c r="S30" s="191" t="str">
        <f>IF(P30="","",(VLOOKUP((ROUNDDOWN(R30,0)),Notenschlüssel!$A$4:$D$104,2,0)))</f>
        <v/>
      </c>
      <c r="T30" s="248" t="str">
        <f t="shared" si="3"/>
        <v/>
      </c>
      <c r="U30" s="247"/>
      <c r="V30" s="27"/>
      <c r="W30" s="23"/>
      <c r="X30" s="190" t="str">
        <f t="shared" si="4"/>
        <v/>
      </c>
      <c r="Y30" s="191" t="str">
        <f>IF(X30="","",(VLOOKUP((ROUNDDOWN(X30,0)),Notenschlüssel!$A$4:$D$104,2,0)))</f>
        <v/>
      </c>
      <c r="Z30" s="248" t="str">
        <f t="shared" si="5"/>
        <v/>
      </c>
      <c r="AA30" s="25"/>
      <c r="AB30" s="304" t="str">
        <f t="shared" si="6"/>
        <v/>
      </c>
      <c r="AC30" s="303" t="str">
        <f>IF(AB30="","",(VLOOKUP(ROUND(AB30,0),Notenschlüssel!$A$4:$D$104,2,0)))</f>
        <v/>
      </c>
      <c r="AD30" s="3" t="str">
        <f t="shared" si="7"/>
        <v/>
      </c>
      <c r="AE30" s="247"/>
      <c r="AF30" s="27"/>
      <c r="AG30" s="27"/>
      <c r="AH30" s="27"/>
      <c r="AI30" s="305" t="str">
        <f>IF(OR(AE30="",AF30="",AG30="",AH30=""),"",(ROUND(AE30*Gewichtung!$D$6,1)+ROUND(AF30*Gewichtung!$E$6,1)+ROUND(AG30*Gewichtung!$F$6,1)+ROUND(AH30*Gewichtung!$G$6,1)))</f>
        <v/>
      </c>
      <c r="AJ30" s="301" t="str">
        <f>IF(AI30="","",(VLOOKUP(ROUND(AI30,0),Notenschlüssel!$A$4:$D$104,2,0)))</f>
        <v/>
      </c>
      <c r="AK30" s="4" t="str">
        <f t="shared" si="8"/>
        <v/>
      </c>
      <c r="AL30" s="29"/>
      <c r="AM30" s="312" t="str">
        <f t="shared" si="9"/>
        <v/>
      </c>
      <c r="AN30" s="312" t="str">
        <f t="shared" si="10"/>
        <v/>
      </c>
      <c r="AO30" s="312" t="str">
        <f t="shared" si="11"/>
        <v/>
      </c>
      <c r="AP30" s="313" t="str">
        <f>IF(AC30="","",VLOOKUP(AC30,Notenschlüssel!$B$4:$D$104,3,0))</f>
        <v/>
      </c>
      <c r="AQ30" s="313" t="str">
        <f>IF(AJ30="","",VLOOKUP(AJ30,Notenschlüssel!$B$4:$D$104,3,0))</f>
        <v/>
      </c>
    </row>
    <row r="31" spans="1:43">
      <c r="A31" s="1"/>
      <c r="B31" s="21"/>
      <c r="C31" s="19"/>
      <c r="D31" s="35"/>
      <c r="E31" s="19"/>
      <c r="F31" s="119"/>
      <c r="G31" s="19"/>
      <c r="H31" s="20"/>
      <c r="I31" s="48"/>
      <c r="J31" s="36"/>
      <c r="K31" s="34"/>
      <c r="L31" s="23"/>
      <c r="M31" s="185" t="str">
        <f t="shared" si="0"/>
        <v/>
      </c>
      <c r="N31" s="182" t="str">
        <f>IF(K31="","",(VLOOKUP((ROUNDDOWN(M31,0)),Notenschlüssel!$A$4:$D$104,2,0)))</f>
        <v/>
      </c>
      <c r="O31" s="318" t="str">
        <f t="shared" si="1"/>
        <v/>
      </c>
      <c r="P31" s="247"/>
      <c r="Q31" s="23"/>
      <c r="R31" s="185" t="str">
        <f t="shared" si="2"/>
        <v/>
      </c>
      <c r="S31" s="191" t="str">
        <f>IF(P31="","",(VLOOKUP((ROUNDDOWN(R31,0)),Notenschlüssel!$A$4:$D$104,2,0)))</f>
        <v/>
      </c>
      <c r="T31" s="248" t="str">
        <f t="shared" si="3"/>
        <v/>
      </c>
      <c r="U31" s="247"/>
      <c r="V31" s="27"/>
      <c r="W31" s="23"/>
      <c r="X31" s="190" t="str">
        <f t="shared" si="4"/>
        <v/>
      </c>
      <c r="Y31" s="191" t="str">
        <f>IF(X31="","",(VLOOKUP((ROUNDDOWN(X31,0)),Notenschlüssel!$A$4:$D$104,2,0)))</f>
        <v/>
      </c>
      <c r="Z31" s="248" t="str">
        <f t="shared" si="5"/>
        <v/>
      </c>
      <c r="AA31" s="25"/>
      <c r="AB31" s="304" t="str">
        <f t="shared" si="6"/>
        <v/>
      </c>
      <c r="AC31" s="303" t="str">
        <f>IF(AB31="","",(VLOOKUP(ROUND(AB31,0),Notenschlüssel!$A$4:$D$104,2,0)))</f>
        <v/>
      </c>
      <c r="AD31" s="3" t="str">
        <f t="shared" si="7"/>
        <v/>
      </c>
      <c r="AE31" s="27"/>
      <c r="AF31" s="27"/>
      <c r="AG31" s="27"/>
      <c r="AH31" s="27"/>
      <c r="AI31" s="305" t="str">
        <f>IF(OR(AE31="",AF31="",AG31="",AH31=""),"",(ROUND(AE31*Gewichtung!$D$6,1)+ROUND(AF31*Gewichtung!$E$6,1)+ROUND(AG31*Gewichtung!$F$6,1)+ROUND(AH31*Gewichtung!$G$6,1)))</f>
        <v/>
      </c>
      <c r="AJ31" s="301" t="str">
        <f>IF(AI31="","",(VLOOKUP(ROUND(AI31,0),Notenschlüssel!$A$4:$D$104,2,0)))</f>
        <v/>
      </c>
      <c r="AK31" s="4" t="str">
        <f t="shared" si="8"/>
        <v/>
      </c>
      <c r="AL31" s="29"/>
      <c r="AM31" s="312" t="str">
        <f t="shared" si="9"/>
        <v/>
      </c>
      <c r="AN31" s="312" t="str">
        <f t="shared" si="10"/>
        <v/>
      </c>
      <c r="AO31" s="312" t="str">
        <f t="shared" si="11"/>
        <v/>
      </c>
      <c r="AP31" s="313" t="str">
        <f>IF(AC31="","",VLOOKUP(AC31,Notenschlüssel!$B$4:$D$104,3,0))</f>
        <v/>
      </c>
      <c r="AQ31" s="313" t="str">
        <f>IF(AJ31="","",VLOOKUP(AJ31,Notenschlüssel!$B$4:$D$104,3,0))</f>
        <v/>
      </c>
    </row>
    <row r="32" spans="1:43">
      <c r="A32" s="1"/>
      <c r="B32" s="21"/>
      <c r="C32" s="19"/>
      <c r="D32" s="35"/>
      <c r="E32" s="19"/>
      <c r="F32" s="119"/>
      <c r="G32" s="19"/>
      <c r="H32" s="20"/>
      <c r="I32" s="48"/>
      <c r="J32" s="36"/>
      <c r="K32" s="34"/>
      <c r="L32" s="23"/>
      <c r="M32" s="185" t="str">
        <f t="shared" si="0"/>
        <v/>
      </c>
      <c r="N32" s="182" t="str">
        <f>IF(K32="","",(VLOOKUP((ROUNDDOWN(M32,0)),Notenschlüssel!$A$4:$D$104,2,0)))</f>
        <v/>
      </c>
      <c r="O32" s="318" t="str">
        <f t="shared" si="1"/>
        <v/>
      </c>
      <c r="P32" s="247"/>
      <c r="Q32" s="23"/>
      <c r="R32" s="185" t="str">
        <f t="shared" si="2"/>
        <v/>
      </c>
      <c r="S32" s="191" t="str">
        <f>IF(P32="","",(VLOOKUP((ROUNDDOWN(R32,0)),Notenschlüssel!$A$4:$D$104,2,0)))</f>
        <v/>
      </c>
      <c r="T32" s="248" t="str">
        <f t="shared" si="3"/>
        <v/>
      </c>
      <c r="U32" s="247"/>
      <c r="V32" s="27"/>
      <c r="W32" s="23"/>
      <c r="X32" s="190" t="str">
        <f t="shared" si="4"/>
        <v/>
      </c>
      <c r="Y32" s="191" t="str">
        <f>IF(X32="","",(VLOOKUP((ROUNDDOWN(X32,0)),Notenschlüssel!$A$4:$D$104,2,0)))</f>
        <v/>
      </c>
      <c r="Z32" s="248" t="str">
        <f t="shared" si="5"/>
        <v/>
      </c>
      <c r="AA32" s="25"/>
      <c r="AB32" s="304" t="str">
        <f t="shared" si="6"/>
        <v/>
      </c>
      <c r="AC32" s="303" t="str">
        <f>IF(AB32="","",(VLOOKUP(ROUND(AB32,0),Notenschlüssel!$A$4:$D$104,2,0)))</f>
        <v/>
      </c>
      <c r="AD32" s="3" t="str">
        <f t="shared" si="7"/>
        <v/>
      </c>
      <c r="AE32" s="27"/>
      <c r="AF32" s="27"/>
      <c r="AG32" s="27"/>
      <c r="AH32" s="27"/>
      <c r="AI32" s="305" t="str">
        <f>IF(OR(AE32="",AF32="",AG32="",AH32=""),"",(ROUND(AE32*Gewichtung!$D$6,1)+ROUND(AF32*Gewichtung!$E$6,1)+ROUND(AG32*Gewichtung!$F$6,1)+ROUND(AH32*Gewichtung!$G$6,1)))</f>
        <v/>
      </c>
      <c r="AJ32" s="301" t="str">
        <f>IF(AI32="","",(VLOOKUP(ROUND(AI32,0),Notenschlüssel!$A$4:$D$104,2,0)))</f>
        <v/>
      </c>
      <c r="AK32" s="4" t="str">
        <f t="shared" si="8"/>
        <v/>
      </c>
      <c r="AL32" s="29"/>
      <c r="AM32" s="312" t="str">
        <f t="shared" si="9"/>
        <v/>
      </c>
      <c r="AN32" s="312" t="str">
        <f t="shared" si="10"/>
        <v/>
      </c>
      <c r="AO32" s="312" t="str">
        <f t="shared" si="11"/>
        <v/>
      </c>
      <c r="AP32" s="313" t="str">
        <f>IF(AC32="","",VLOOKUP(AC32,Notenschlüssel!$B$4:$D$104,3,0))</f>
        <v/>
      </c>
      <c r="AQ32" s="313" t="str">
        <f>IF(AJ32="","",VLOOKUP(AJ32,Notenschlüssel!$B$4:$D$104,3,0))</f>
        <v/>
      </c>
    </row>
    <row r="33" spans="1:46">
      <c r="A33" s="1"/>
      <c r="B33" s="21"/>
      <c r="C33" s="19"/>
      <c r="D33" s="35"/>
      <c r="E33" s="19"/>
      <c r="F33" s="119"/>
      <c r="G33" s="19"/>
      <c r="H33" s="20"/>
      <c r="I33" s="48"/>
      <c r="J33" s="36"/>
      <c r="K33" s="34"/>
      <c r="L33" s="23"/>
      <c r="M33" s="185" t="str">
        <f t="shared" si="0"/>
        <v/>
      </c>
      <c r="N33" s="182" t="str">
        <f>IF(K33="","",(VLOOKUP((ROUNDDOWN(M33,0)),Notenschlüssel!$A$4:$D$104,2,0)))</f>
        <v/>
      </c>
      <c r="O33" s="318" t="str">
        <f t="shared" si="1"/>
        <v/>
      </c>
      <c r="P33" s="247"/>
      <c r="Q33" s="23"/>
      <c r="R33" s="185" t="str">
        <f t="shared" si="2"/>
        <v/>
      </c>
      <c r="S33" s="191" t="str">
        <f>IF(P33="","",(VLOOKUP((ROUNDDOWN(R33,0)),Notenschlüssel!$A$4:$D$104,2,0)))</f>
        <v/>
      </c>
      <c r="T33" s="248" t="str">
        <f t="shared" si="3"/>
        <v/>
      </c>
      <c r="U33" s="247"/>
      <c r="V33" s="27"/>
      <c r="W33" s="23"/>
      <c r="X33" s="190" t="str">
        <f t="shared" si="4"/>
        <v/>
      </c>
      <c r="Y33" s="191" t="str">
        <f>IF(X33="","",(VLOOKUP((ROUNDDOWN(X33,0)),Notenschlüssel!$A$4:$D$104,2,0)))</f>
        <v/>
      </c>
      <c r="Z33" s="248" t="str">
        <f t="shared" si="5"/>
        <v/>
      </c>
      <c r="AA33" s="25"/>
      <c r="AB33" s="304" t="str">
        <f t="shared" si="6"/>
        <v/>
      </c>
      <c r="AC33" s="303" t="str">
        <f>IF(AB33="","",(VLOOKUP(ROUND(AB33,0),Notenschlüssel!$A$4:$D$104,2,0)))</f>
        <v/>
      </c>
      <c r="AD33" s="3" t="str">
        <f t="shared" si="7"/>
        <v/>
      </c>
      <c r="AE33" s="27"/>
      <c r="AF33" s="27"/>
      <c r="AG33" s="27"/>
      <c r="AH33" s="27"/>
      <c r="AI33" s="305" t="str">
        <f>IF(OR(AE33="",AF33="",AG33="",AH33=""),"",(ROUND(AE33*Gewichtung!$D$6,1)+ROUND(AF33*Gewichtung!$E$6,1)+ROUND(AG33*Gewichtung!$F$6,1)+ROUND(AH33*Gewichtung!$G$6,1)))</f>
        <v/>
      </c>
      <c r="AJ33" s="301" t="str">
        <f>IF(AI33="","",(VLOOKUP(ROUND(AI33,0),Notenschlüssel!$A$4:$D$104,2,0)))</f>
        <v/>
      </c>
      <c r="AK33" s="4" t="str">
        <f t="shared" si="8"/>
        <v/>
      </c>
      <c r="AL33" s="29"/>
      <c r="AM33" s="312" t="str">
        <f t="shared" si="9"/>
        <v/>
      </c>
      <c r="AN33" s="312" t="str">
        <f t="shared" si="10"/>
        <v/>
      </c>
      <c r="AO33" s="312" t="str">
        <f t="shared" si="11"/>
        <v/>
      </c>
      <c r="AP33" s="313" t="str">
        <f>IF(AC33="","",VLOOKUP(AC33,Notenschlüssel!$B$4:$D$104,3,0))</f>
        <v/>
      </c>
      <c r="AQ33" s="313" t="str">
        <f>IF(AJ33="","",VLOOKUP(AJ33,Notenschlüssel!$B$4:$D$104,3,0))</f>
        <v/>
      </c>
    </row>
    <row r="34" spans="1:46">
      <c r="A34" s="1"/>
      <c r="B34" s="21"/>
      <c r="C34" s="19"/>
      <c r="D34" s="35"/>
      <c r="E34" s="19"/>
      <c r="F34" s="119"/>
      <c r="G34" s="19"/>
      <c r="H34" s="20"/>
      <c r="I34" s="48"/>
      <c r="J34" s="36"/>
      <c r="K34" s="34"/>
      <c r="L34" s="23"/>
      <c r="M34" s="185" t="str">
        <f t="shared" si="0"/>
        <v/>
      </c>
      <c r="N34" s="182" t="str">
        <f>IF(K34="","",(VLOOKUP((ROUNDDOWN(M34,0)),Notenschlüssel!$A$4:$D$104,2,0)))</f>
        <v/>
      </c>
      <c r="O34" s="318" t="str">
        <f t="shared" si="1"/>
        <v/>
      </c>
      <c r="P34" s="247"/>
      <c r="Q34" s="23"/>
      <c r="R34" s="185" t="str">
        <f t="shared" si="2"/>
        <v/>
      </c>
      <c r="S34" s="191" t="str">
        <f>IF(P34="","",(VLOOKUP((ROUNDDOWN(R34,0)),Notenschlüssel!$A$4:$D$104,2,0)))</f>
        <v/>
      </c>
      <c r="T34" s="248" t="str">
        <f t="shared" si="3"/>
        <v/>
      </c>
      <c r="U34" s="247"/>
      <c r="V34" s="27"/>
      <c r="W34" s="23"/>
      <c r="X34" s="190" t="str">
        <f t="shared" si="4"/>
        <v/>
      </c>
      <c r="Y34" s="191" t="str">
        <f>IF(X34="","",(VLOOKUP((ROUNDDOWN(X34,0)),Notenschlüssel!$A$4:$D$104,2,0)))</f>
        <v/>
      </c>
      <c r="Z34" s="248" t="str">
        <f t="shared" si="5"/>
        <v/>
      </c>
      <c r="AA34" s="25"/>
      <c r="AB34" s="304" t="str">
        <f t="shared" si="6"/>
        <v/>
      </c>
      <c r="AC34" s="303" t="str">
        <f>IF(AB34="","",(VLOOKUP(ROUND(AB34,0),Notenschlüssel!$A$4:$D$104,2,0)))</f>
        <v/>
      </c>
      <c r="AD34" s="3" t="str">
        <f t="shared" si="7"/>
        <v/>
      </c>
      <c r="AE34" s="27"/>
      <c r="AF34" s="27"/>
      <c r="AG34" s="27"/>
      <c r="AH34" s="27"/>
      <c r="AI34" s="305" t="str">
        <f>IF(OR(AE34="",AF34="",AG34="",AH34=""),"",(ROUND(AE34*Gewichtung!$D$6,1)+ROUND(AF34*Gewichtung!$E$6,1)+ROUND(AG34*Gewichtung!$F$6,1)+ROUND(AH34*Gewichtung!$G$6,1)))</f>
        <v/>
      </c>
      <c r="AJ34" s="301" t="str">
        <f>IF(AI34="","",(VLOOKUP(ROUND(AI34,0),Notenschlüssel!$A$4:$D$104,2,0)))</f>
        <v/>
      </c>
      <c r="AK34" s="4" t="str">
        <f t="shared" si="8"/>
        <v/>
      </c>
      <c r="AL34" s="29"/>
      <c r="AM34" s="312" t="str">
        <f t="shared" si="9"/>
        <v/>
      </c>
      <c r="AN34" s="312" t="str">
        <f t="shared" si="10"/>
        <v/>
      </c>
      <c r="AO34" s="312" t="str">
        <f t="shared" si="11"/>
        <v/>
      </c>
      <c r="AP34" s="313" t="str">
        <f>IF(AC34="","",VLOOKUP(AC34,Notenschlüssel!$B$4:$D$104,3,0))</f>
        <v/>
      </c>
      <c r="AQ34" s="313" t="str">
        <f>IF(AJ34="","",VLOOKUP(AJ34,Notenschlüssel!$B$4:$D$104,3,0))</f>
        <v/>
      </c>
    </row>
    <row r="35" spans="1:46">
      <c r="A35" s="1"/>
      <c r="B35" s="21"/>
      <c r="C35" s="19"/>
      <c r="D35" s="35"/>
      <c r="E35" s="19"/>
      <c r="F35" s="119"/>
      <c r="G35" s="19"/>
      <c r="H35" s="20"/>
      <c r="I35" s="48"/>
      <c r="J35" s="36"/>
      <c r="K35" s="34"/>
      <c r="L35" s="23"/>
      <c r="M35" s="185" t="str">
        <f t="shared" si="0"/>
        <v/>
      </c>
      <c r="N35" s="182" t="str">
        <f>IF(K35="","",(VLOOKUP((ROUNDDOWN(M35,0)),Notenschlüssel!$A$4:$D$104,2,0)))</f>
        <v/>
      </c>
      <c r="O35" s="318" t="str">
        <f t="shared" si="1"/>
        <v/>
      </c>
      <c r="P35" s="247"/>
      <c r="Q35" s="23"/>
      <c r="R35" s="185" t="str">
        <f t="shared" si="2"/>
        <v/>
      </c>
      <c r="S35" s="191" t="str">
        <f>IF(P35="","",(VLOOKUP((ROUNDDOWN(R35,0)),Notenschlüssel!$A$4:$D$104,2,0)))</f>
        <v/>
      </c>
      <c r="T35" s="248" t="str">
        <f t="shared" si="3"/>
        <v/>
      </c>
      <c r="U35" s="247"/>
      <c r="V35" s="27"/>
      <c r="W35" s="23"/>
      <c r="X35" s="190" t="str">
        <f t="shared" si="4"/>
        <v/>
      </c>
      <c r="Y35" s="191" t="str">
        <f>IF(X35="","",(VLOOKUP((ROUNDDOWN(X35,0)),Notenschlüssel!$A$4:$D$104,2,0)))</f>
        <v/>
      </c>
      <c r="Z35" s="248" t="str">
        <f t="shared" si="5"/>
        <v/>
      </c>
      <c r="AA35" s="25"/>
      <c r="AB35" s="304" t="str">
        <f t="shared" si="6"/>
        <v/>
      </c>
      <c r="AC35" s="303" t="str">
        <f>IF(AB35="","",(VLOOKUP(ROUND(AB35,0),Notenschlüssel!$A$4:$D$104,2,0)))</f>
        <v/>
      </c>
      <c r="AD35" s="3" t="str">
        <f t="shared" si="7"/>
        <v/>
      </c>
      <c r="AE35" s="27"/>
      <c r="AF35" s="27"/>
      <c r="AG35" s="27"/>
      <c r="AH35" s="27"/>
      <c r="AI35" s="305" t="str">
        <f>IF(OR(AE35="",AF35="",AG35="",AH35=""),"",(ROUND(AE35*Gewichtung!$D$6,1)+ROUND(AF35*Gewichtung!$E$6,1)+ROUND(AG35*Gewichtung!$F$6,1)+ROUND(AH35*Gewichtung!$G$6,1)))</f>
        <v/>
      </c>
      <c r="AJ35" s="301" t="str">
        <f>IF(AI35="","",(VLOOKUP(ROUND(AI35,0),Notenschlüssel!$A$4:$D$104,2,0)))</f>
        <v/>
      </c>
      <c r="AK35" s="4" t="str">
        <f t="shared" si="8"/>
        <v/>
      </c>
      <c r="AL35" s="29"/>
      <c r="AM35" s="312" t="str">
        <f t="shared" si="9"/>
        <v/>
      </c>
      <c r="AN35" s="312" t="str">
        <f t="shared" si="10"/>
        <v/>
      </c>
      <c r="AO35" s="312" t="str">
        <f t="shared" si="11"/>
        <v/>
      </c>
      <c r="AP35" s="313" t="str">
        <f>IF(AC35="","",VLOOKUP(AC35,Notenschlüssel!$B$4:$D$104,3,0))</f>
        <v/>
      </c>
      <c r="AQ35" s="313" t="str">
        <f>IF(AJ35="","",VLOOKUP(AJ35,Notenschlüssel!$B$4:$D$104,3,0))</f>
        <v/>
      </c>
    </row>
    <row r="36" spans="1:46">
      <c r="A36" s="1"/>
      <c r="B36" s="21"/>
      <c r="C36" s="19"/>
      <c r="D36" s="35"/>
      <c r="E36" s="19"/>
      <c r="F36" s="119"/>
      <c r="G36" s="19"/>
      <c r="H36" s="20"/>
      <c r="I36" s="48"/>
      <c r="J36" s="36"/>
      <c r="K36" s="34"/>
      <c r="L36" s="23"/>
      <c r="M36" s="185" t="str">
        <f t="shared" si="0"/>
        <v/>
      </c>
      <c r="N36" s="182" t="str">
        <f>IF(K36="","",(VLOOKUP((ROUNDDOWN(M36,0)),Notenschlüssel!$A$4:$D$104,2,0)))</f>
        <v/>
      </c>
      <c r="O36" s="318" t="str">
        <f t="shared" si="1"/>
        <v/>
      </c>
      <c r="P36" s="247"/>
      <c r="Q36" s="23"/>
      <c r="R36" s="185" t="str">
        <f t="shared" si="2"/>
        <v/>
      </c>
      <c r="S36" s="191" t="str">
        <f>IF(P36="","",(VLOOKUP((ROUNDDOWN(R36,0)),Notenschlüssel!$A$4:$D$104,2,0)))</f>
        <v/>
      </c>
      <c r="T36" s="248" t="str">
        <f t="shared" si="3"/>
        <v/>
      </c>
      <c r="U36" s="247"/>
      <c r="V36" s="27"/>
      <c r="W36" s="23"/>
      <c r="X36" s="190" t="str">
        <f t="shared" si="4"/>
        <v/>
      </c>
      <c r="Y36" s="191" t="str">
        <f>IF(X36="","",(VLOOKUP((ROUNDDOWN(X36,0)),Notenschlüssel!$A$4:$D$104,2,0)))</f>
        <v/>
      </c>
      <c r="Z36" s="248" t="str">
        <f t="shared" si="5"/>
        <v/>
      </c>
      <c r="AA36" s="25"/>
      <c r="AB36" s="304" t="str">
        <f t="shared" si="6"/>
        <v/>
      </c>
      <c r="AC36" s="303" t="str">
        <f>IF(AB36="","",(VLOOKUP(ROUND(AB36,0),Notenschlüssel!$A$4:$D$104,2,0)))</f>
        <v/>
      </c>
      <c r="AD36" s="3" t="str">
        <f t="shared" si="7"/>
        <v/>
      </c>
      <c r="AE36" s="27"/>
      <c r="AF36" s="27"/>
      <c r="AG36" s="27"/>
      <c r="AH36" s="27"/>
      <c r="AI36" s="305" t="str">
        <f>IF(OR(AE36="",AF36="",AG36="",AH36=""),"",(ROUND(AE36*Gewichtung!$D$6,1)+ROUND(AF36*Gewichtung!$E$6,1)+ROUND(AG36*Gewichtung!$F$6,1)+ROUND(AH36*Gewichtung!$G$6,1)))</f>
        <v/>
      </c>
      <c r="AJ36" s="301" t="str">
        <f>IF(AI36="","",(VLOOKUP(ROUND(AI36,0),Notenschlüssel!$A$4:$D$104,2,0)))</f>
        <v/>
      </c>
      <c r="AK36" s="4" t="str">
        <f t="shared" si="8"/>
        <v/>
      </c>
      <c r="AL36" s="29"/>
      <c r="AM36" s="312" t="str">
        <f t="shared" si="9"/>
        <v/>
      </c>
      <c r="AN36" s="312" t="str">
        <f t="shared" si="10"/>
        <v/>
      </c>
      <c r="AO36" s="312" t="str">
        <f t="shared" si="11"/>
        <v/>
      </c>
      <c r="AP36" s="313" t="str">
        <f>IF(AC36="","",VLOOKUP(AC36,Notenschlüssel!$B$4:$D$104,3,0))</f>
        <v/>
      </c>
      <c r="AQ36" s="313" t="str">
        <f>IF(AJ36="","",VLOOKUP(AJ36,Notenschlüssel!$B$4:$D$104,3,0))</f>
        <v/>
      </c>
    </row>
    <row r="37" spans="1:46">
      <c r="A37" s="1"/>
      <c r="B37" s="21"/>
      <c r="C37" s="19"/>
      <c r="D37" s="35"/>
      <c r="E37" s="19"/>
      <c r="F37" s="119"/>
      <c r="G37" s="19"/>
      <c r="H37" s="20"/>
      <c r="I37" s="48"/>
      <c r="J37" s="36"/>
      <c r="K37" s="34"/>
      <c r="L37" s="23"/>
      <c r="M37" s="185" t="str">
        <f t="shared" si="0"/>
        <v/>
      </c>
      <c r="N37" s="182" t="str">
        <f>IF(K37="","",(VLOOKUP((ROUNDDOWN(M37,0)),Notenschlüssel!$A$4:$D$104,2,0)))</f>
        <v/>
      </c>
      <c r="O37" s="318" t="str">
        <f t="shared" si="1"/>
        <v/>
      </c>
      <c r="P37" s="247"/>
      <c r="Q37" s="23"/>
      <c r="R37" s="185" t="str">
        <f t="shared" si="2"/>
        <v/>
      </c>
      <c r="S37" s="191" t="str">
        <f>IF(P37="","",(VLOOKUP((ROUNDDOWN(R37,0)),Notenschlüssel!$A$4:$D$104,2,0)))</f>
        <v/>
      </c>
      <c r="T37" s="248" t="str">
        <f t="shared" si="3"/>
        <v/>
      </c>
      <c r="U37" s="247"/>
      <c r="V37" s="27"/>
      <c r="W37" s="23"/>
      <c r="X37" s="190" t="str">
        <f t="shared" si="4"/>
        <v/>
      </c>
      <c r="Y37" s="191" t="str">
        <f>IF(X37="","",(VLOOKUP((ROUNDDOWN(X37,0)),Notenschlüssel!$A$4:$D$104,2,0)))</f>
        <v/>
      </c>
      <c r="Z37" s="248" t="str">
        <f t="shared" si="5"/>
        <v/>
      </c>
      <c r="AA37" s="25"/>
      <c r="AB37" s="304" t="str">
        <f t="shared" si="6"/>
        <v/>
      </c>
      <c r="AC37" s="303" t="str">
        <f>IF(AB37="","",(VLOOKUP(ROUND(AB37,0),Notenschlüssel!$A$4:$D$104,2,0)))</f>
        <v/>
      </c>
      <c r="AD37" s="3" t="str">
        <f t="shared" si="7"/>
        <v/>
      </c>
      <c r="AE37" s="27"/>
      <c r="AF37" s="27"/>
      <c r="AG37" s="27"/>
      <c r="AH37" s="27"/>
      <c r="AI37" s="305" t="str">
        <f>IF(OR(AE37="",AF37="",AG37="",AH37=""),"",(ROUND(AE37*Gewichtung!$D$6,1)+ROUND(AF37*Gewichtung!$E$6,1)+ROUND(AG37*Gewichtung!$F$6,1)+ROUND(AH37*Gewichtung!$G$6,1)))</f>
        <v/>
      </c>
      <c r="AJ37" s="301" t="str">
        <f>IF(AI37="","",(VLOOKUP(ROUND(AI37,0),Notenschlüssel!$A$4:$D$104,2,0)))</f>
        <v/>
      </c>
      <c r="AK37" s="4" t="str">
        <f t="shared" si="8"/>
        <v/>
      </c>
      <c r="AL37" s="29"/>
      <c r="AM37" s="312" t="str">
        <f t="shared" si="9"/>
        <v/>
      </c>
      <c r="AN37" s="312" t="str">
        <f t="shared" si="10"/>
        <v/>
      </c>
      <c r="AO37" s="312" t="str">
        <f t="shared" si="11"/>
        <v/>
      </c>
      <c r="AP37" s="313" t="str">
        <f>IF(AC37="","",VLOOKUP(AC37,Notenschlüssel!$B$4:$D$104,3,0))</f>
        <v/>
      </c>
      <c r="AQ37" s="313" t="str">
        <f>IF(AJ37="","",VLOOKUP(AJ37,Notenschlüssel!$B$4:$D$104,3,0))</f>
        <v/>
      </c>
    </row>
    <row r="38" spans="1:46">
      <c r="A38" s="1"/>
      <c r="B38" s="21"/>
      <c r="C38" s="19"/>
      <c r="D38" s="35"/>
      <c r="E38" s="19"/>
      <c r="F38" s="119"/>
      <c r="G38" s="19"/>
      <c r="H38" s="20"/>
      <c r="I38" s="48"/>
      <c r="J38" s="36"/>
      <c r="K38" s="34"/>
      <c r="L38" s="23"/>
      <c r="M38" s="185" t="str">
        <f t="shared" si="0"/>
        <v/>
      </c>
      <c r="N38" s="182" t="str">
        <f>IF(K38="","",(VLOOKUP((ROUNDDOWN(M38,0)),Notenschlüssel!$A$4:$D$104,2,0)))</f>
        <v/>
      </c>
      <c r="O38" s="318" t="str">
        <f t="shared" si="1"/>
        <v/>
      </c>
      <c r="P38" s="247"/>
      <c r="Q38" s="23"/>
      <c r="R38" s="185" t="str">
        <f t="shared" si="2"/>
        <v/>
      </c>
      <c r="S38" s="191" t="str">
        <f>IF(P38="","",(VLOOKUP((ROUNDDOWN(R38,0)),Notenschlüssel!$A$4:$D$104,2,0)))</f>
        <v/>
      </c>
      <c r="T38" s="248" t="str">
        <f t="shared" si="3"/>
        <v/>
      </c>
      <c r="U38" s="247"/>
      <c r="V38" s="27"/>
      <c r="W38" s="23"/>
      <c r="X38" s="190" t="str">
        <f t="shared" si="4"/>
        <v/>
      </c>
      <c r="Y38" s="191" t="str">
        <f>IF(X38="","",(VLOOKUP((ROUNDDOWN(X38,0)),Notenschlüssel!$A$4:$D$104,2,0)))</f>
        <v/>
      </c>
      <c r="Z38" s="248" t="str">
        <f t="shared" si="5"/>
        <v/>
      </c>
      <c r="AA38" s="25"/>
      <c r="AB38" s="304" t="str">
        <f t="shared" si="6"/>
        <v/>
      </c>
      <c r="AC38" s="303" t="str">
        <f>IF(AB38="","",(VLOOKUP(ROUND(AB38,0),Notenschlüssel!$A$4:$D$104,2,0)))</f>
        <v/>
      </c>
      <c r="AD38" s="3" t="str">
        <f t="shared" si="7"/>
        <v/>
      </c>
      <c r="AE38" s="27"/>
      <c r="AF38" s="27"/>
      <c r="AG38" s="27"/>
      <c r="AH38" s="27"/>
      <c r="AI38" s="305" t="str">
        <f>IF(OR(AE38="",AF38="",AG38="",AH38=""),"",(ROUND(AE38*Gewichtung!$D$6,1)+ROUND(AF38*Gewichtung!$E$6,1)+ROUND(AG38*Gewichtung!$F$6,1)+ROUND(AH38*Gewichtung!$G$6,1)))</f>
        <v/>
      </c>
      <c r="AJ38" s="301" t="str">
        <f>IF(AI38="","",(VLOOKUP(ROUND(AI38,0),Notenschlüssel!$A$4:$D$104,2,0)))</f>
        <v/>
      </c>
      <c r="AK38" s="4" t="str">
        <f t="shared" si="8"/>
        <v/>
      </c>
      <c r="AL38" s="29"/>
      <c r="AM38" s="312" t="str">
        <f t="shared" si="9"/>
        <v/>
      </c>
      <c r="AN38" s="312" t="str">
        <f t="shared" si="10"/>
        <v/>
      </c>
      <c r="AO38" s="312" t="str">
        <f t="shared" si="11"/>
        <v/>
      </c>
      <c r="AP38" s="313" t="str">
        <f>IF(AC38="","",VLOOKUP(AC38,Notenschlüssel!$B$4:$D$104,3,0))</f>
        <v/>
      </c>
      <c r="AQ38" s="313" t="str">
        <f>IF(AJ38="","",VLOOKUP(AJ38,Notenschlüssel!$B$4:$D$104,3,0))</f>
        <v/>
      </c>
    </row>
    <row r="39" spans="1:46">
      <c r="A39" s="1"/>
      <c r="B39" s="21"/>
      <c r="C39" s="19"/>
      <c r="D39" s="35"/>
      <c r="E39" s="19"/>
      <c r="F39" s="119"/>
      <c r="G39" s="19"/>
      <c r="H39" s="20"/>
      <c r="I39" s="48"/>
      <c r="J39" s="36"/>
      <c r="K39" s="34"/>
      <c r="L39" s="23"/>
      <c r="M39" s="185" t="str">
        <f t="shared" si="0"/>
        <v/>
      </c>
      <c r="N39" s="182" t="str">
        <f>IF(K39="","",(VLOOKUP((ROUNDDOWN(M39,0)),Notenschlüssel!$A$4:$D$104,2,0)))</f>
        <v/>
      </c>
      <c r="O39" s="318" t="str">
        <f t="shared" si="1"/>
        <v/>
      </c>
      <c r="P39" s="247"/>
      <c r="Q39" s="23"/>
      <c r="R39" s="185" t="str">
        <f t="shared" si="2"/>
        <v/>
      </c>
      <c r="S39" s="191" t="str">
        <f>IF(P39="","",(VLOOKUP((ROUNDDOWN(R39,0)),Notenschlüssel!$A$4:$D$104,2,0)))</f>
        <v/>
      </c>
      <c r="T39" s="248" t="str">
        <f t="shared" si="3"/>
        <v/>
      </c>
      <c r="U39" s="247"/>
      <c r="V39" s="27"/>
      <c r="W39" s="23"/>
      <c r="X39" s="190" t="str">
        <f t="shared" si="4"/>
        <v/>
      </c>
      <c r="Y39" s="191" t="str">
        <f>IF(X39="","",(VLOOKUP((ROUNDDOWN(X39,0)),Notenschlüssel!$A$4:$D$104,2,0)))</f>
        <v/>
      </c>
      <c r="Z39" s="248" t="str">
        <f t="shared" si="5"/>
        <v/>
      </c>
      <c r="AA39" s="25"/>
      <c r="AB39" s="304" t="str">
        <f t="shared" si="6"/>
        <v/>
      </c>
      <c r="AC39" s="303" t="str">
        <f>IF(AB39="","",(VLOOKUP(ROUND(AB39,0),Notenschlüssel!$A$4:$D$104,2,0)))</f>
        <v/>
      </c>
      <c r="AD39" s="3" t="str">
        <f t="shared" si="7"/>
        <v/>
      </c>
      <c r="AE39" s="27"/>
      <c r="AF39" s="27"/>
      <c r="AG39" s="27"/>
      <c r="AH39" s="27"/>
      <c r="AI39" s="305" t="str">
        <f>IF(OR(AE39="",AF39="",AG39="",AH39=""),"",(ROUND(AE39*Gewichtung!$D$6,1)+ROUND(AF39*Gewichtung!$E$6,1)+ROUND(AG39*Gewichtung!$F$6,1)+ROUND(AH39*Gewichtung!$G$6,1)))</f>
        <v/>
      </c>
      <c r="AJ39" s="301" t="str">
        <f>IF(AI39="","",(VLOOKUP(ROUND(AI39,0),Notenschlüssel!$A$4:$D$104,2,0)))</f>
        <v/>
      </c>
      <c r="AK39" s="4" t="str">
        <f t="shared" si="8"/>
        <v/>
      </c>
      <c r="AL39" s="29"/>
      <c r="AM39" s="312" t="str">
        <f t="shared" si="9"/>
        <v/>
      </c>
      <c r="AN39" s="312" t="str">
        <f t="shared" si="10"/>
        <v/>
      </c>
      <c r="AO39" s="312" t="str">
        <f t="shared" si="11"/>
        <v/>
      </c>
      <c r="AP39" s="313" t="str">
        <f>IF(AC39="","",VLOOKUP(AC39,Notenschlüssel!$B$4:$D$104,3,0))</f>
        <v/>
      </c>
      <c r="AQ39" s="313" t="str">
        <f>IF(AJ39="","",VLOOKUP(AJ39,Notenschlüssel!$B$4:$D$104,3,0))</f>
        <v/>
      </c>
    </row>
    <row r="40" spans="1:46">
      <c r="A40" s="1"/>
      <c r="B40" s="21"/>
      <c r="C40" s="19"/>
      <c r="D40" s="35"/>
      <c r="E40" s="19"/>
      <c r="F40" s="119"/>
      <c r="G40" s="19"/>
      <c r="H40" s="20"/>
      <c r="I40" s="48"/>
      <c r="J40" s="36"/>
      <c r="K40" s="34"/>
      <c r="L40" s="23"/>
      <c r="M40" s="185" t="str">
        <f t="shared" si="0"/>
        <v/>
      </c>
      <c r="N40" s="182" t="str">
        <f>IF(K40="","",(VLOOKUP((ROUNDDOWN(M40,0)),Notenschlüssel!$A$4:$D$104,2,0)))</f>
        <v/>
      </c>
      <c r="O40" s="318" t="str">
        <f t="shared" si="1"/>
        <v/>
      </c>
      <c r="P40" s="247"/>
      <c r="Q40" s="23"/>
      <c r="R40" s="185" t="str">
        <f t="shared" si="2"/>
        <v/>
      </c>
      <c r="S40" s="191" t="str">
        <f>IF(P40="","",(VLOOKUP((ROUNDDOWN(R40,0)),Notenschlüssel!$A$4:$D$104,2,0)))</f>
        <v/>
      </c>
      <c r="T40" s="248" t="str">
        <f t="shared" si="3"/>
        <v/>
      </c>
      <c r="U40" s="247"/>
      <c r="V40" s="27"/>
      <c r="W40" s="23"/>
      <c r="X40" s="190" t="str">
        <f t="shared" si="4"/>
        <v/>
      </c>
      <c r="Y40" s="191" t="str">
        <f>IF(X40="","",(VLOOKUP((ROUNDDOWN(X40,0)),Notenschlüssel!$A$4:$D$104,2,0)))</f>
        <v/>
      </c>
      <c r="Z40" s="248" t="str">
        <f t="shared" si="5"/>
        <v/>
      </c>
      <c r="AA40" s="25"/>
      <c r="AB40" s="304" t="str">
        <f t="shared" si="6"/>
        <v/>
      </c>
      <c r="AC40" s="303" t="str">
        <f>IF(AB40="","",(VLOOKUP(ROUND(AB40,0),Notenschlüssel!$A$4:$D$104,2,0)))</f>
        <v/>
      </c>
      <c r="AD40" s="3" t="str">
        <f t="shared" si="7"/>
        <v/>
      </c>
      <c r="AE40" s="27"/>
      <c r="AF40" s="27"/>
      <c r="AG40" s="27"/>
      <c r="AH40" s="27"/>
      <c r="AI40" s="305" t="str">
        <f>IF(OR(AE40="",AF40="",AG40="",AH40=""),"",(ROUND(AE40*Gewichtung!$D$6,1)+ROUND(AF40*Gewichtung!$E$6,1)+ROUND(AG40*Gewichtung!$F$6,1)+ROUND(AH40*Gewichtung!$G$6,1)))</f>
        <v/>
      </c>
      <c r="AJ40" s="301" t="str">
        <f>IF(AI40="","",(VLOOKUP(ROUND(AI40,0),Notenschlüssel!$A$4:$D$104,2,0)))</f>
        <v/>
      </c>
      <c r="AK40" s="4" t="str">
        <f t="shared" si="8"/>
        <v/>
      </c>
      <c r="AL40" s="29"/>
      <c r="AM40" s="312" t="str">
        <f t="shared" si="9"/>
        <v/>
      </c>
      <c r="AN40" s="312" t="str">
        <f t="shared" si="10"/>
        <v/>
      </c>
      <c r="AO40" s="312" t="str">
        <f t="shared" si="11"/>
        <v/>
      </c>
      <c r="AP40" s="313" t="str">
        <f>IF(AC40="","",VLOOKUP(AC40,Notenschlüssel!$B$4:$D$104,3,0))</f>
        <v/>
      </c>
      <c r="AQ40" s="313" t="str">
        <f>IF(AJ40="","",VLOOKUP(AJ40,Notenschlüssel!$B$4:$D$104,3,0))</f>
        <v/>
      </c>
    </row>
    <row r="41" spans="1:46">
      <c r="A41" s="1"/>
      <c r="B41" s="21"/>
      <c r="C41" s="19"/>
      <c r="D41" s="35"/>
      <c r="E41" s="19"/>
      <c r="F41" s="119"/>
      <c r="G41" s="19"/>
      <c r="H41" s="20"/>
      <c r="I41" s="48"/>
      <c r="J41" s="36"/>
      <c r="K41" s="34"/>
      <c r="L41" s="23"/>
      <c r="M41" s="185" t="str">
        <f t="shared" si="0"/>
        <v/>
      </c>
      <c r="N41" s="182" t="str">
        <f>IF(K41="","",(VLOOKUP((ROUNDDOWN(M41,0)),Notenschlüssel!$A$4:$D$104,2,0)))</f>
        <v/>
      </c>
      <c r="O41" s="318" t="str">
        <f t="shared" si="1"/>
        <v/>
      </c>
      <c r="P41" s="247"/>
      <c r="Q41" s="23"/>
      <c r="R41" s="185" t="str">
        <f t="shared" si="2"/>
        <v/>
      </c>
      <c r="S41" s="191" t="str">
        <f>IF(P41="","",(VLOOKUP((ROUNDDOWN(R41,0)),Notenschlüssel!$A$4:$D$104,2,0)))</f>
        <v/>
      </c>
      <c r="T41" s="248" t="str">
        <f t="shared" si="3"/>
        <v/>
      </c>
      <c r="U41" s="247"/>
      <c r="V41" s="27"/>
      <c r="W41" s="23"/>
      <c r="X41" s="190" t="str">
        <f t="shared" si="4"/>
        <v/>
      </c>
      <c r="Y41" s="191" t="str">
        <f>IF(X41="","",(VLOOKUP((ROUNDDOWN(X41,0)),Notenschlüssel!$A$4:$D$104,2,0)))</f>
        <v/>
      </c>
      <c r="Z41" s="248" t="str">
        <f t="shared" si="5"/>
        <v/>
      </c>
      <c r="AA41" s="25"/>
      <c r="AB41" s="304" t="str">
        <f t="shared" si="6"/>
        <v/>
      </c>
      <c r="AC41" s="303" t="str">
        <f>IF(AB41="","",(VLOOKUP(ROUND(AB41,0),Notenschlüssel!$A$4:$D$104,2,0)))</f>
        <v/>
      </c>
      <c r="AD41" s="3" t="str">
        <f t="shared" si="7"/>
        <v/>
      </c>
      <c r="AE41" s="27"/>
      <c r="AF41" s="27"/>
      <c r="AG41" s="27"/>
      <c r="AH41" s="27"/>
      <c r="AI41" s="305" t="str">
        <f>IF(OR(AE41="",AF41="",AG41="",AH41=""),"",(ROUND(AE41*Gewichtung!$D$6,1)+ROUND(AF41*Gewichtung!$E$6,1)+ROUND(AG41*Gewichtung!$F$6,1)+ROUND(AH41*Gewichtung!$G$6,1)))</f>
        <v/>
      </c>
      <c r="AJ41" s="301" t="str">
        <f>IF(AI41="","",(VLOOKUP(ROUND(AI41,0),Notenschlüssel!$A$4:$D$104,2,0)))</f>
        <v/>
      </c>
      <c r="AK41" s="4" t="str">
        <f t="shared" si="8"/>
        <v/>
      </c>
      <c r="AL41" s="29"/>
      <c r="AM41" s="312" t="str">
        <f t="shared" si="9"/>
        <v/>
      </c>
      <c r="AN41" s="312" t="str">
        <f t="shared" si="10"/>
        <v/>
      </c>
      <c r="AO41" s="312" t="str">
        <f t="shared" si="11"/>
        <v/>
      </c>
      <c r="AP41" s="313" t="str">
        <f>IF(AC41="","",VLOOKUP(AC41,Notenschlüssel!$B$4:$D$104,3,0))</f>
        <v/>
      </c>
      <c r="AQ41" s="313" t="str">
        <f>IF(AJ41="","",VLOOKUP(AJ41,Notenschlüssel!$B$4:$D$104,3,0))</f>
        <v/>
      </c>
    </row>
    <row r="42" spans="1:46">
      <c r="A42" s="1"/>
      <c r="B42" s="21"/>
      <c r="C42" s="19"/>
      <c r="D42" s="35"/>
      <c r="E42" s="19"/>
      <c r="F42" s="119"/>
      <c r="G42" s="19"/>
      <c r="H42" s="20"/>
      <c r="I42" s="48"/>
      <c r="J42" s="36"/>
      <c r="K42" s="34"/>
      <c r="L42" s="23"/>
      <c r="M42" s="185" t="str">
        <f t="shared" si="0"/>
        <v/>
      </c>
      <c r="N42" s="182" t="str">
        <f>IF(K42="","",(VLOOKUP((ROUNDDOWN(M42,0)),Notenschlüssel!$A$4:$D$104,2,0)))</f>
        <v/>
      </c>
      <c r="O42" s="318" t="str">
        <f t="shared" si="1"/>
        <v/>
      </c>
      <c r="P42" s="247"/>
      <c r="Q42" s="23"/>
      <c r="R42" s="185" t="str">
        <f t="shared" si="2"/>
        <v/>
      </c>
      <c r="S42" s="191" t="str">
        <f>IF(P42="","",(VLOOKUP((ROUNDDOWN(R42,0)),Notenschlüssel!$A$4:$D$104,2,0)))</f>
        <v/>
      </c>
      <c r="T42" s="248" t="str">
        <f t="shared" si="3"/>
        <v/>
      </c>
      <c r="U42" s="247"/>
      <c r="V42" s="27"/>
      <c r="W42" s="23"/>
      <c r="X42" s="190" t="str">
        <f t="shared" si="4"/>
        <v/>
      </c>
      <c r="Y42" s="191" t="str">
        <f>IF(X42="","",(VLOOKUP((ROUNDDOWN(X42,0)),Notenschlüssel!$A$4:$D$104,2,0)))</f>
        <v/>
      </c>
      <c r="Z42" s="248" t="str">
        <f t="shared" si="5"/>
        <v/>
      </c>
      <c r="AA42" s="25"/>
      <c r="AB42" s="304" t="str">
        <f t="shared" si="6"/>
        <v/>
      </c>
      <c r="AC42" s="303" t="str">
        <f>IF(AB42="","",(VLOOKUP(ROUND(AB42,0),Notenschlüssel!$A$4:$D$104,2,0)))</f>
        <v/>
      </c>
      <c r="AD42" s="3" t="str">
        <f t="shared" si="7"/>
        <v/>
      </c>
      <c r="AE42" s="27"/>
      <c r="AF42" s="27"/>
      <c r="AG42" s="27"/>
      <c r="AH42" s="27"/>
      <c r="AI42" s="305" t="str">
        <f>IF(OR(AE42="",AF42="",AG42="",AH42=""),"",(ROUND(AE42*Gewichtung!$D$6,1)+ROUND(AF42*Gewichtung!$E$6,1)+ROUND(AG42*Gewichtung!$F$6,1)+ROUND(AH42*Gewichtung!$G$6,1)))</f>
        <v/>
      </c>
      <c r="AJ42" s="301" t="str">
        <f>IF(AI42="","",(VLOOKUP(ROUND(AI42,0),Notenschlüssel!$A$4:$D$104,2,0)))</f>
        <v/>
      </c>
      <c r="AK42" s="4" t="str">
        <f t="shared" si="8"/>
        <v/>
      </c>
      <c r="AL42" s="29"/>
      <c r="AM42" s="312" t="str">
        <f t="shared" si="9"/>
        <v/>
      </c>
      <c r="AN42" s="312" t="str">
        <f t="shared" si="10"/>
        <v/>
      </c>
      <c r="AO42" s="312" t="str">
        <f t="shared" si="11"/>
        <v/>
      </c>
      <c r="AP42" s="313" t="str">
        <f>IF(AC42="","",VLOOKUP(AC42,Notenschlüssel!$B$4:$D$104,3,0))</f>
        <v/>
      </c>
      <c r="AQ42" s="313" t="str">
        <f>IF(AJ42="","",VLOOKUP(AJ42,Notenschlüssel!$B$4:$D$104,3,0))</f>
        <v/>
      </c>
    </row>
    <row r="43" spans="1:46">
      <c r="A43" s="1"/>
      <c r="B43" s="21"/>
      <c r="C43" s="19"/>
      <c r="D43" s="35"/>
      <c r="E43" s="19"/>
      <c r="F43" s="119"/>
      <c r="G43" s="19"/>
      <c r="H43" s="20"/>
      <c r="I43" s="48"/>
      <c r="J43" s="36"/>
      <c r="K43" s="34"/>
      <c r="L43" s="23"/>
      <c r="M43" s="185" t="str">
        <f t="shared" si="0"/>
        <v/>
      </c>
      <c r="N43" s="182" t="str">
        <f>IF(K43="","",(VLOOKUP((ROUNDDOWN(M43,0)),Notenschlüssel!$A$4:$D$104,2,0)))</f>
        <v/>
      </c>
      <c r="O43" s="318" t="str">
        <f t="shared" si="1"/>
        <v/>
      </c>
      <c r="P43" s="247"/>
      <c r="Q43" s="23"/>
      <c r="R43" s="185" t="str">
        <f t="shared" si="2"/>
        <v/>
      </c>
      <c r="S43" s="191" t="str">
        <f>IF(P43="","",(VLOOKUP((ROUNDDOWN(R43,0)),Notenschlüssel!$A$4:$D$104,2,0)))</f>
        <v/>
      </c>
      <c r="T43" s="248" t="str">
        <f t="shared" si="3"/>
        <v/>
      </c>
      <c r="U43" s="247"/>
      <c r="V43" s="27"/>
      <c r="W43" s="23"/>
      <c r="X43" s="190" t="str">
        <f t="shared" si="4"/>
        <v/>
      </c>
      <c r="Y43" s="191" t="str">
        <f>IF(X43="","",(VLOOKUP((ROUNDDOWN(X43,0)),Notenschlüssel!$A$4:$D$104,2,0)))</f>
        <v/>
      </c>
      <c r="Z43" s="248" t="str">
        <f t="shared" si="5"/>
        <v/>
      </c>
      <c r="AA43" s="25"/>
      <c r="AB43" s="304" t="str">
        <f t="shared" si="6"/>
        <v/>
      </c>
      <c r="AC43" s="303" t="str">
        <f>IF(AB43="","",(VLOOKUP(ROUND(AB43,0),Notenschlüssel!$A$4:$D$104,2,0)))</f>
        <v/>
      </c>
      <c r="AD43" s="3" t="str">
        <f t="shared" si="7"/>
        <v/>
      </c>
      <c r="AE43" s="27"/>
      <c r="AF43" s="27"/>
      <c r="AG43" s="27"/>
      <c r="AH43" s="27"/>
      <c r="AI43" s="305" t="str">
        <f>IF(OR(AE43="",AF43="",AG43="",AH43=""),"",(ROUND(AE43*Gewichtung!$D$6,1)+ROUND(AF43*Gewichtung!$E$6,1)+ROUND(AG43*Gewichtung!$F$6,1)+ROUND(AH43*Gewichtung!$G$6,1)))</f>
        <v/>
      </c>
      <c r="AJ43" s="301" t="str">
        <f>IF(AI43="","",(VLOOKUP(ROUND(AI43,0),Notenschlüssel!$A$4:$D$104,2,0)))</f>
        <v/>
      </c>
      <c r="AK43" s="4" t="str">
        <f t="shared" si="8"/>
        <v/>
      </c>
      <c r="AL43" s="29"/>
      <c r="AM43" s="312" t="str">
        <f t="shared" si="9"/>
        <v/>
      </c>
      <c r="AN43" s="312" t="str">
        <f t="shared" si="10"/>
        <v/>
      </c>
      <c r="AO43" s="312" t="str">
        <f t="shared" si="11"/>
        <v/>
      </c>
      <c r="AP43" s="313" t="str">
        <f>IF(AC43="","",VLOOKUP(AC43,Notenschlüssel!$B$4:$D$104,3,0))</f>
        <v/>
      </c>
      <c r="AQ43" s="313" t="str">
        <f>IF(AJ43="","",VLOOKUP(AJ43,Notenschlüssel!$B$4:$D$104,3,0))</f>
        <v/>
      </c>
      <c r="AT43" s="15"/>
    </row>
    <row r="44" spans="1:46">
      <c r="A44" s="1"/>
      <c r="B44" s="21"/>
      <c r="C44" s="19"/>
      <c r="D44" s="35"/>
      <c r="E44" s="19"/>
      <c r="F44" s="119"/>
      <c r="G44" s="19"/>
      <c r="H44" s="20"/>
      <c r="I44" s="48"/>
      <c r="J44" s="36"/>
      <c r="K44" s="34"/>
      <c r="L44" s="23"/>
      <c r="M44" s="185" t="str">
        <f t="shared" si="0"/>
        <v/>
      </c>
      <c r="N44" s="182" t="str">
        <f>IF(K44="","",(VLOOKUP((ROUNDDOWN(M44,0)),Notenschlüssel!$A$4:$D$104,2,0)))</f>
        <v/>
      </c>
      <c r="O44" s="318" t="str">
        <f t="shared" si="1"/>
        <v/>
      </c>
      <c r="P44" s="247"/>
      <c r="Q44" s="23"/>
      <c r="R44" s="185" t="str">
        <f t="shared" si="2"/>
        <v/>
      </c>
      <c r="S44" s="191" t="str">
        <f>IF(P44="","",(VLOOKUP((ROUNDDOWN(R44,0)),Notenschlüssel!$A$4:$D$104,2,0)))</f>
        <v/>
      </c>
      <c r="T44" s="248" t="str">
        <f t="shared" si="3"/>
        <v/>
      </c>
      <c r="U44" s="247"/>
      <c r="V44" s="27"/>
      <c r="W44" s="23"/>
      <c r="X44" s="190" t="str">
        <f t="shared" si="4"/>
        <v/>
      </c>
      <c r="Y44" s="191" t="str">
        <f>IF(X44="","",(VLOOKUP((ROUNDDOWN(X44,0)),Notenschlüssel!$A$4:$D$104,2,0)))</f>
        <v/>
      </c>
      <c r="Z44" s="248" t="str">
        <f t="shared" si="5"/>
        <v/>
      </c>
      <c r="AA44" s="25"/>
      <c r="AB44" s="304" t="str">
        <f t="shared" si="6"/>
        <v/>
      </c>
      <c r="AC44" s="303" t="str">
        <f>IF(AB44="","",(VLOOKUP(ROUND(AB44,0),Notenschlüssel!$A$4:$D$104,2,0)))</f>
        <v/>
      </c>
      <c r="AD44" s="3" t="str">
        <f t="shared" si="7"/>
        <v/>
      </c>
      <c r="AE44" s="27"/>
      <c r="AF44" s="27"/>
      <c r="AG44" s="27"/>
      <c r="AH44" s="27"/>
      <c r="AI44" s="305" t="str">
        <f>IF(OR(AE44="",AF44="",AG44="",AH44=""),"",(ROUND(AE44*Gewichtung!$D$6,1)+ROUND(AF44*Gewichtung!$E$6,1)+ROUND(AG44*Gewichtung!$F$6,1)+ROUND(AH44*Gewichtung!$G$6,1)))</f>
        <v/>
      </c>
      <c r="AJ44" s="301" t="str">
        <f>IF(AI44="","",(VLOOKUP(ROUND(AI44,0),Notenschlüssel!$A$4:$D$104,2,0)))</f>
        <v/>
      </c>
      <c r="AK44" s="4" t="str">
        <f t="shared" si="8"/>
        <v/>
      </c>
      <c r="AL44" s="29"/>
      <c r="AM44" s="312" t="str">
        <f t="shared" si="9"/>
        <v/>
      </c>
      <c r="AN44" s="312" t="str">
        <f t="shared" si="10"/>
        <v/>
      </c>
      <c r="AO44" s="312" t="str">
        <f t="shared" si="11"/>
        <v/>
      </c>
      <c r="AP44" s="313" t="str">
        <f>IF(AC44="","",VLOOKUP(AC44,Notenschlüssel!$B$4:$D$104,3,0))</f>
        <v/>
      </c>
      <c r="AQ44" s="313" t="str">
        <f>IF(AJ44="","",VLOOKUP(AJ44,Notenschlüssel!$B$4:$D$104,3,0))</f>
        <v/>
      </c>
    </row>
    <row r="45" spans="1:46">
      <c r="A45" s="1"/>
      <c r="B45" s="21"/>
      <c r="C45" s="19"/>
      <c r="D45" s="35"/>
      <c r="E45" s="19"/>
      <c r="F45" s="119"/>
      <c r="G45" s="19"/>
      <c r="H45" s="20"/>
      <c r="I45" s="48"/>
      <c r="J45" s="36"/>
      <c r="K45" s="34"/>
      <c r="L45" s="23"/>
      <c r="M45" s="185" t="str">
        <f t="shared" si="0"/>
        <v/>
      </c>
      <c r="N45" s="182" t="str">
        <f>IF(K45="","",(VLOOKUP((ROUNDDOWN(M45,0)),Notenschlüssel!$A$4:$D$104,2,0)))</f>
        <v/>
      </c>
      <c r="O45" s="318" t="str">
        <f t="shared" si="1"/>
        <v/>
      </c>
      <c r="P45" s="247"/>
      <c r="Q45" s="23"/>
      <c r="R45" s="185" t="str">
        <f t="shared" si="2"/>
        <v/>
      </c>
      <c r="S45" s="191" t="str">
        <f>IF(P45="","",(VLOOKUP((ROUNDDOWN(R45,0)),Notenschlüssel!$A$4:$D$104,2,0)))</f>
        <v/>
      </c>
      <c r="T45" s="248" t="str">
        <f t="shared" si="3"/>
        <v/>
      </c>
      <c r="U45" s="247"/>
      <c r="V45" s="27"/>
      <c r="W45" s="23"/>
      <c r="X45" s="190" t="str">
        <f t="shared" si="4"/>
        <v/>
      </c>
      <c r="Y45" s="191" t="str">
        <f>IF(X45="","",(VLOOKUP((ROUNDDOWN(X45,0)),Notenschlüssel!$A$4:$D$104,2,0)))</f>
        <v/>
      </c>
      <c r="Z45" s="248" t="str">
        <f t="shared" si="5"/>
        <v/>
      </c>
      <c r="AA45" s="25"/>
      <c r="AB45" s="304" t="str">
        <f t="shared" si="6"/>
        <v/>
      </c>
      <c r="AC45" s="303" t="str">
        <f>IF(AB45="","",(VLOOKUP(ROUND(AB45,0),Notenschlüssel!$A$4:$D$104,2,0)))</f>
        <v/>
      </c>
      <c r="AD45" s="3" t="str">
        <f t="shared" si="7"/>
        <v/>
      </c>
      <c r="AE45" s="27"/>
      <c r="AF45" s="27"/>
      <c r="AG45" s="27"/>
      <c r="AH45" s="27"/>
      <c r="AI45" s="305" t="str">
        <f>IF(OR(AE45="",AF45="",AG45="",AH45=""),"",(ROUND(AE45*Gewichtung!$D$6,1)+ROUND(AF45*Gewichtung!$E$6,1)+ROUND(AG45*Gewichtung!$F$6,1)+ROUND(AH45*Gewichtung!$G$6,1)))</f>
        <v/>
      </c>
      <c r="AJ45" s="301" t="str">
        <f>IF(AI45="","",(VLOOKUP(ROUND(AI45,0),Notenschlüssel!$A$4:$D$104,2,0)))</f>
        <v/>
      </c>
      <c r="AK45" s="4" t="str">
        <f t="shared" si="8"/>
        <v/>
      </c>
      <c r="AL45" s="29"/>
      <c r="AM45" s="312" t="str">
        <f t="shared" si="9"/>
        <v/>
      </c>
      <c r="AN45" s="312" t="str">
        <f t="shared" si="10"/>
        <v/>
      </c>
      <c r="AO45" s="312" t="str">
        <f t="shared" si="11"/>
        <v/>
      </c>
      <c r="AP45" s="313" t="str">
        <f>IF(AC45="","",VLOOKUP(AC45,Notenschlüssel!$B$4:$D$104,3,0))</f>
        <v/>
      </c>
      <c r="AQ45" s="313" t="str">
        <f>IF(AJ45="","",VLOOKUP(AJ45,Notenschlüssel!$B$4:$D$104,3,0))</f>
        <v/>
      </c>
    </row>
    <row r="46" spans="1:46">
      <c r="A46" s="1"/>
      <c r="B46" s="21"/>
      <c r="C46" s="19"/>
      <c r="D46" s="35"/>
      <c r="E46" s="19"/>
      <c r="F46" s="119"/>
      <c r="G46" s="19"/>
      <c r="H46" s="20"/>
      <c r="I46" s="48"/>
      <c r="J46" s="36"/>
      <c r="K46" s="34"/>
      <c r="L46" s="23"/>
      <c r="M46" s="185" t="str">
        <f t="shared" si="0"/>
        <v/>
      </c>
      <c r="N46" s="182" t="str">
        <f>IF(K46="","",(VLOOKUP((ROUNDDOWN(M46,0)),Notenschlüssel!$A$4:$D$104,2,0)))</f>
        <v/>
      </c>
      <c r="O46" s="318" t="str">
        <f t="shared" si="1"/>
        <v/>
      </c>
      <c r="P46" s="247"/>
      <c r="Q46" s="23"/>
      <c r="R46" s="185" t="str">
        <f t="shared" si="2"/>
        <v/>
      </c>
      <c r="S46" s="191" t="str">
        <f>IF(P46="","",(VLOOKUP((ROUNDDOWN(R46,0)),Notenschlüssel!$A$4:$D$104,2,0)))</f>
        <v/>
      </c>
      <c r="T46" s="248" t="str">
        <f t="shared" si="3"/>
        <v/>
      </c>
      <c r="U46" s="247"/>
      <c r="V46" s="27"/>
      <c r="W46" s="23"/>
      <c r="X46" s="190" t="str">
        <f t="shared" si="4"/>
        <v/>
      </c>
      <c r="Y46" s="191" t="str">
        <f>IF(X46="","",(VLOOKUP((ROUNDDOWN(X46,0)),Notenschlüssel!$A$4:$D$104,2,0)))</f>
        <v/>
      </c>
      <c r="Z46" s="248" t="str">
        <f t="shared" si="5"/>
        <v/>
      </c>
      <c r="AA46" s="25"/>
      <c r="AB46" s="304" t="str">
        <f t="shared" si="6"/>
        <v/>
      </c>
      <c r="AC46" s="303" t="str">
        <f>IF(AB46="","",(VLOOKUP(ROUND(AB46,0),Notenschlüssel!$A$4:$D$104,2,0)))</f>
        <v/>
      </c>
      <c r="AD46" s="3" t="str">
        <f t="shared" si="7"/>
        <v/>
      </c>
      <c r="AE46" s="27"/>
      <c r="AF46" s="27"/>
      <c r="AG46" s="27"/>
      <c r="AH46" s="27"/>
      <c r="AI46" s="305" t="str">
        <f>IF(OR(AE46="",AF46="",AG46="",AH46=""),"",(ROUND(AE46*Gewichtung!$D$6,1)+ROUND(AF46*Gewichtung!$E$6,1)+ROUND(AG46*Gewichtung!$F$6,1)+ROUND(AH46*Gewichtung!$G$6,1)))</f>
        <v/>
      </c>
      <c r="AJ46" s="301" t="str">
        <f>IF(AI46="","",(VLOOKUP(ROUND(AI46,0),Notenschlüssel!$A$4:$D$104,2,0)))</f>
        <v/>
      </c>
      <c r="AK46" s="4" t="str">
        <f t="shared" si="8"/>
        <v/>
      </c>
      <c r="AL46" s="29"/>
      <c r="AM46" s="312" t="str">
        <f t="shared" si="9"/>
        <v/>
      </c>
      <c r="AN46" s="312" t="str">
        <f t="shared" si="10"/>
        <v/>
      </c>
      <c r="AO46" s="312" t="str">
        <f t="shared" si="11"/>
        <v/>
      </c>
      <c r="AP46" s="313" t="str">
        <f>IF(AC46="","",VLOOKUP(AC46,Notenschlüssel!$B$4:$D$104,3,0))</f>
        <v/>
      </c>
      <c r="AQ46" s="313" t="str">
        <f>IF(AJ46="","",VLOOKUP(AJ46,Notenschlüssel!$B$4:$D$104,3,0))</f>
        <v/>
      </c>
    </row>
    <row r="47" spans="1:46">
      <c r="A47" s="1"/>
      <c r="B47" s="21"/>
      <c r="C47" s="19"/>
      <c r="D47" s="35"/>
      <c r="E47" s="19"/>
      <c r="F47" s="119"/>
      <c r="G47" s="19"/>
      <c r="H47" s="20"/>
      <c r="I47" s="48"/>
      <c r="J47" s="36"/>
      <c r="K47" s="34"/>
      <c r="L47" s="23"/>
      <c r="M47" s="185" t="str">
        <f t="shared" si="0"/>
        <v/>
      </c>
      <c r="N47" s="182" t="str">
        <f>IF(K47="","",(VLOOKUP((ROUNDDOWN(M47,0)),Notenschlüssel!$A$4:$D$104,2,0)))</f>
        <v/>
      </c>
      <c r="O47" s="318" t="str">
        <f t="shared" si="1"/>
        <v/>
      </c>
      <c r="P47" s="247"/>
      <c r="Q47" s="23"/>
      <c r="R47" s="185" t="str">
        <f t="shared" si="2"/>
        <v/>
      </c>
      <c r="S47" s="191" t="str">
        <f>IF(P47="","",(VLOOKUP((ROUNDDOWN(R47,0)),Notenschlüssel!$A$4:$D$104,2,0)))</f>
        <v/>
      </c>
      <c r="T47" s="248" t="str">
        <f t="shared" si="3"/>
        <v/>
      </c>
      <c r="U47" s="247"/>
      <c r="V47" s="27"/>
      <c r="W47" s="23"/>
      <c r="X47" s="190" t="str">
        <f t="shared" si="4"/>
        <v/>
      </c>
      <c r="Y47" s="191" t="str">
        <f>IF(X47="","",(VLOOKUP((ROUNDDOWN(X47,0)),Notenschlüssel!$A$4:$D$104,2,0)))</f>
        <v/>
      </c>
      <c r="Z47" s="248" t="str">
        <f t="shared" si="5"/>
        <v/>
      </c>
      <c r="AA47" s="25"/>
      <c r="AB47" s="304" t="str">
        <f t="shared" si="6"/>
        <v/>
      </c>
      <c r="AC47" s="303" t="str">
        <f>IF(AB47="","",(VLOOKUP(ROUND(AB47,0),Notenschlüssel!$A$4:$D$104,2,0)))</f>
        <v/>
      </c>
      <c r="AD47" s="3" t="str">
        <f t="shared" si="7"/>
        <v/>
      </c>
      <c r="AE47" s="27"/>
      <c r="AF47" s="27"/>
      <c r="AG47" s="27"/>
      <c r="AH47" s="27"/>
      <c r="AI47" s="305" t="str">
        <f>IF(OR(AE47="",AF47="",AG47="",AH47=""),"",(ROUND(AE47*Gewichtung!$D$6,1)+ROUND(AF47*Gewichtung!$E$6,1)+ROUND(AG47*Gewichtung!$F$6,1)+ROUND(AH47*Gewichtung!$G$6,1)))</f>
        <v/>
      </c>
      <c r="AJ47" s="301" t="str">
        <f>IF(AI47="","",(VLOOKUP(ROUND(AI47,0),Notenschlüssel!$A$4:$D$104,2,0)))</f>
        <v/>
      </c>
      <c r="AK47" s="4" t="str">
        <f t="shared" si="8"/>
        <v/>
      </c>
      <c r="AL47" s="29"/>
      <c r="AM47" s="312" t="str">
        <f t="shared" si="9"/>
        <v/>
      </c>
      <c r="AN47" s="312" t="str">
        <f t="shared" si="10"/>
        <v/>
      </c>
      <c r="AO47" s="312" t="str">
        <f t="shared" si="11"/>
        <v/>
      </c>
      <c r="AP47" s="313" t="str">
        <f>IF(AC47="","",VLOOKUP(AC47,Notenschlüssel!$B$4:$D$104,3,0))</f>
        <v/>
      </c>
      <c r="AQ47" s="313" t="str">
        <f>IF(AJ47="","",VLOOKUP(AJ47,Notenschlüssel!$B$4:$D$104,3,0))</f>
        <v/>
      </c>
    </row>
    <row r="48" spans="1:46">
      <c r="A48" s="1"/>
      <c r="B48" s="21"/>
      <c r="C48" s="19"/>
      <c r="D48" s="35"/>
      <c r="E48" s="19"/>
      <c r="F48" s="119"/>
      <c r="G48" s="19"/>
      <c r="H48" s="20"/>
      <c r="I48" s="48"/>
      <c r="J48" s="36"/>
      <c r="K48" s="34"/>
      <c r="L48" s="23"/>
      <c r="M48" s="185" t="str">
        <f t="shared" si="0"/>
        <v/>
      </c>
      <c r="N48" s="182" t="str">
        <f>IF(K48="","",(VLOOKUP((ROUNDDOWN(M48,0)),Notenschlüssel!$A$4:$D$104,2,0)))</f>
        <v/>
      </c>
      <c r="O48" s="318" t="str">
        <f t="shared" si="1"/>
        <v/>
      </c>
      <c r="P48" s="247"/>
      <c r="Q48" s="23"/>
      <c r="R48" s="185" t="str">
        <f t="shared" si="2"/>
        <v/>
      </c>
      <c r="S48" s="191" t="str">
        <f>IF(P48="","",(VLOOKUP((ROUNDDOWN(R48,0)),Notenschlüssel!$A$4:$D$104,2,0)))</f>
        <v/>
      </c>
      <c r="T48" s="248" t="str">
        <f t="shared" si="3"/>
        <v/>
      </c>
      <c r="U48" s="247"/>
      <c r="V48" s="27"/>
      <c r="W48" s="23"/>
      <c r="X48" s="190" t="str">
        <f t="shared" si="4"/>
        <v/>
      </c>
      <c r="Y48" s="191" t="str">
        <f>IF(X48="","",(VLOOKUP((ROUNDDOWN(X48,0)),Notenschlüssel!$A$4:$D$104,2,0)))</f>
        <v/>
      </c>
      <c r="Z48" s="248" t="str">
        <f t="shared" si="5"/>
        <v/>
      </c>
      <c r="AA48" s="25"/>
      <c r="AB48" s="304" t="str">
        <f t="shared" si="6"/>
        <v/>
      </c>
      <c r="AC48" s="303" t="str">
        <f>IF(AB48="","",(VLOOKUP(ROUND(AB48,0),Notenschlüssel!$A$4:$D$104,2,0)))</f>
        <v/>
      </c>
      <c r="AD48" s="3" t="str">
        <f t="shared" si="7"/>
        <v/>
      </c>
      <c r="AE48" s="27"/>
      <c r="AF48" s="27"/>
      <c r="AG48" s="27"/>
      <c r="AH48" s="27"/>
      <c r="AI48" s="305" t="str">
        <f>IF(OR(AE48="",AF48="",AG48="",AH48=""),"",(ROUND(AE48*Gewichtung!$D$6,1)+ROUND(AF48*Gewichtung!$E$6,1)+ROUND(AG48*Gewichtung!$F$6,1)+ROUND(AH48*Gewichtung!$G$6,1)))</f>
        <v/>
      </c>
      <c r="AJ48" s="301" t="str">
        <f>IF(AI48="","",(VLOOKUP(ROUND(AI48,0),Notenschlüssel!$A$4:$D$104,2,0)))</f>
        <v/>
      </c>
      <c r="AK48" s="4" t="str">
        <f t="shared" si="8"/>
        <v/>
      </c>
      <c r="AL48" s="29"/>
      <c r="AM48" s="312" t="str">
        <f t="shared" si="9"/>
        <v/>
      </c>
      <c r="AN48" s="312" t="str">
        <f t="shared" si="10"/>
        <v/>
      </c>
      <c r="AO48" s="312" t="str">
        <f t="shared" si="11"/>
        <v/>
      </c>
      <c r="AP48" s="313" t="str">
        <f>IF(AC48="","",VLOOKUP(AC48,Notenschlüssel!$B$4:$D$104,3,0))</f>
        <v/>
      </c>
      <c r="AQ48" s="313" t="str">
        <f>IF(AJ48="","",VLOOKUP(AJ48,Notenschlüssel!$B$4:$D$104,3,0))</f>
        <v/>
      </c>
    </row>
    <row r="49" spans="1:43">
      <c r="A49" s="1"/>
      <c r="B49" s="21"/>
      <c r="C49" s="19"/>
      <c r="D49" s="35"/>
      <c r="E49" s="19"/>
      <c r="F49" s="119"/>
      <c r="G49" s="19"/>
      <c r="H49" s="20"/>
      <c r="I49" s="48"/>
      <c r="J49" s="36"/>
      <c r="K49" s="34"/>
      <c r="L49" s="23"/>
      <c r="M49" s="185" t="str">
        <f t="shared" si="0"/>
        <v/>
      </c>
      <c r="N49" s="182" t="str">
        <f>IF(K49="","",(VLOOKUP((ROUNDDOWN(M49,0)),Notenschlüssel!$A$4:$D$104,2,0)))</f>
        <v/>
      </c>
      <c r="O49" s="318" t="str">
        <f t="shared" si="1"/>
        <v/>
      </c>
      <c r="P49" s="247"/>
      <c r="Q49" s="23"/>
      <c r="R49" s="185" t="str">
        <f t="shared" si="2"/>
        <v/>
      </c>
      <c r="S49" s="191" t="str">
        <f>IF(P49="","",(VLOOKUP((ROUNDDOWN(R49,0)),Notenschlüssel!$A$4:$D$104,2,0)))</f>
        <v/>
      </c>
      <c r="T49" s="248" t="str">
        <f t="shared" si="3"/>
        <v/>
      </c>
      <c r="U49" s="247"/>
      <c r="V49" s="27"/>
      <c r="W49" s="23"/>
      <c r="X49" s="190" t="str">
        <f t="shared" si="4"/>
        <v/>
      </c>
      <c r="Y49" s="191" t="str">
        <f>IF(X49="","",(VLOOKUP((ROUNDDOWN(X49,0)),Notenschlüssel!$A$4:$D$104,2,0)))</f>
        <v/>
      </c>
      <c r="Z49" s="248" t="str">
        <f t="shared" si="5"/>
        <v/>
      </c>
      <c r="AA49" s="25"/>
      <c r="AB49" s="304" t="str">
        <f t="shared" si="6"/>
        <v/>
      </c>
      <c r="AC49" s="303" t="str">
        <f>IF(AB49="","",(VLOOKUP(ROUND(AB49,0),Notenschlüssel!$A$4:$D$104,2,0)))</f>
        <v/>
      </c>
      <c r="AD49" s="3" t="str">
        <f t="shared" si="7"/>
        <v/>
      </c>
      <c r="AE49" s="27"/>
      <c r="AF49" s="27"/>
      <c r="AG49" s="27"/>
      <c r="AH49" s="27"/>
      <c r="AI49" s="305" t="str">
        <f>IF(OR(AE49="",AF49="",AG49="",AH49=""),"",(ROUND(AE49*Gewichtung!$D$6,1)+ROUND(AF49*Gewichtung!$E$6,1)+ROUND(AG49*Gewichtung!$F$6,1)+ROUND(AH49*Gewichtung!$G$6,1)))</f>
        <v/>
      </c>
      <c r="AJ49" s="301" t="str">
        <f>IF(AI49="","",(VLOOKUP(ROUND(AI49,0),Notenschlüssel!$A$4:$D$104,2,0)))</f>
        <v/>
      </c>
      <c r="AK49" s="4" t="str">
        <f t="shared" si="8"/>
        <v/>
      </c>
      <c r="AL49" s="29"/>
      <c r="AM49" s="312" t="str">
        <f t="shared" si="9"/>
        <v/>
      </c>
      <c r="AN49" s="312" t="str">
        <f t="shared" si="10"/>
        <v/>
      </c>
      <c r="AO49" s="312" t="str">
        <f t="shared" si="11"/>
        <v/>
      </c>
      <c r="AP49" s="313" t="str">
        <f>IF(AC49="","",VLOOKUP(AC49,Notenschlüssel!$B$4:$D$104,3,0))</f>
        <v/>
      </c>
      <c r="AQ49" s="313" t="str">
        <f>IF(AJ49="","",VLOOKUP(AJ49,Notenschlüssel!$B$4:$D$104,3,0))</f>
        <v/>
      </c>
    </row>
    <row r="50" spans="1:43">
      <c r="A50" s="1"/>
      <c r="B50" s="21"/>
      <c r="C50" s="19"/>
      <c r="D50" s="35"/>
      <c r="E50" s="19"/>
      <c r="F50" s="119"/>
      <c r="G50" s="19"/>
      <c r="H50" s="20"/>
      <c r="I50" s="48"/>
      <c r="J50" s="36"/>
      <c r="K50" s="34"/>
      <c r="L50" s="23"/>
      <c r="M50" s="185" t="str">
        <f t="shared" si="0"/>
        <v/>
      </c>
      <c r="N50" s="182" t="str">
        <f>IF(K50="","",(VLOOKUP((ROUNDDOWN(M50,0)),Notenschlüssel!$A$4:$D$104,2,0)))</f>
        <v/>
      </c>
      <c r="O50" s="318" t="str">
        <f t="shared" si="1"/>
        <v/>
      </c>
      <c r="P50" s="247"/>
      <c r="Q50" s="23"/>
      <c r="R50" s="185" t="str">
        <f t="shared" si="2"/>
        <v/>
      </c>
      <c r="S50" s="191" t="str">
        <f>IF(P50="","",(VLOOKUP((ROUNDDOWN(R50,0)),Notenschlüssel!$A$4:$D$104,2,0)))</f>
        <v/>
      </c>
      <c r="T50" s="248" t="str">
        <f t="shared" si="3"/>
        <v/>
      </c>
      <c r="U50" s="247"/>
      <c r="V50" s="27"/>
      <c r="W50" s="23"/>
      <c r="X50" s="190" t="str">
        <f t="shared" si="4"/>
        <v/>
      </c>
      <c r="Y50" s="191" t="str">
        <f>IF(X50="","",(VLOOKUP((ROUNDDOWN(X50,0)),Notenschlüssel!$A$4:$D$104,2,0)))</f>
        <v/>
      </c>
      <c r="Z50" s="248" t="str">
        <f t="shared" si="5"/>
        <v/>
      </c>
      <c r="AA50" s="25"/>
      <c r="AB50" s="304" t="str">
        <f t="shared" si="6"/>
        <v/>
      </c>
      <c r="AC50" s="303" t="str">
        <f>IF(AB50="","",(VLOOKUP(ROUND(AB50,0),Notenschlüssel!$A$4:$D$104,2,0)))</f>
        <v/>
      </c>
      <c r="AD50" s="3" t="str">
        <f t="shared" si="7"/>
        <v/>
      </c>
      <c r="AE50" s="27"/>
      <c r="AF50" s="27"/>
      <c r="AG50" s="27"/>
      <c r="AH50" s="27"/>
      <c r="AI50" s="305" t="str">
        <f>IF(OR(AE50="",AF50="",AG50="",AH50=""),"",(ROUND(AE50*Gewichtung!$D$6,1)+ROUND(AF50*Gewichtung!$E$6,1)+ROUND(AG50*Gewichtung!$F$6,1)+ROUND(AH50*Gewichtung!$G$6,1)))</f>
        <v/>
      </c>
      <c r="AJ50" s="301" t="str">
        <f>IF(AI50="","",(VLOOKUP(ROUND(AI50,0),Notenschlüssel!$A$4:$D$104,2,0)))</f>
        <v/>
      </c>
      <c r="AK50" s="4" t="str">
        <f t="shared" si="8"/>
        <v/>
      </c>
      <c r="AL50" s="29"/>
      <c r="AM50" s="312" t="str">
        <f t="shared" si="9"/>
        <v/>
      </c>
      <c r="AN50" s="312" t="str">
        <f t="shared" si="10"/>
        <v/>
      </c>
      <c r="AO50" s="312" t="str">
        <f t="shared" si="11"/>
        <v/>
      </c>
      <c r="AP50" s="313" t="str">
        <f>IF(AC50="","",VLOOKUP(AC50,Notenschlüssel!$B$4:$D$104,3,0))</f>
        <v/>
      </c>
      <c r="AQ50" s="313" t="str">
        <f>IF(AJ50="","",VLOOKUP(AJ50,Notenschlüssel!$B$4:$D$104,3,0))</f>
        <v/>
      </c>
    </row>
    <row r="51" spans="1:43">
      <c r="A51" s="1"/>
      <c r="B51" s="21"/>
      <c r="C51" s="19"/>
      <c r="D51" s="35"/>
      <c r="E51" s="19"/>
      <c r="F51" s="119"/>
      <c r="G51" s="19"/>
      <c r="H51" s="20"/>
      <c r="I51" s="48"/>
      <c r="J51" s="36"/>
      <c r="K51" s="34"/>
      <c r="L51" s="23"/>
      <c r="M51" s="185" t="str">
        <f t="shared" si="0"/>
        <v/>
      </c>
      <c r="N51" s="182" t="str">
        <f>IF(K51="","",(VLOOKUP((ROUNDDOWN(M51,0)),Notenschlüssel!$A$4:$D$104,2,0)))</f>
        <v/>
      </c>
      <c r="O51" s="318" t="str">
        <f t="shared" si="1"/>
        <v/>
      </c>
      <c r="P51" s="247"/>
      <c r="Q51" s="23"/>
      <c r="R51" s="185" t="str">
        <f t="shared" si="2"/>
        <v/>
      </c>
      <c r="S51" s="191" t="str">
        <f>IF(P51="","",(VLOOKUP((ROUNDDOWN(R51,0)),Notenschlüssel!$A$4:$D$104,2,0)))</f>
        <v/>
      </c>
      <c r="T51" s="248" t="str">
        <f t="shared" si="3"/>
        <v/>
      </c>
      <c r="U51" s="247"/>
      <c r="V51" s="27"/>
      <c r="W51" s="23"/>
      <c r="X51" s="190" t="str">
        <f t="shared" si="4"/>
        <v/>
      </c>
      <c r="Y51" s="191" t="str">
        <f>IF(X51="","",(VLOOKUP((ROUNDDOWN(X51,0)),Notenschlüssel!$A$4:$D$104,2,0)))</f>
        <v/>
      </c>
      <c r="Z51" s="248" t="str">
        <f t="shared" si="5"/>
        <v/>
      </c>
      <c r="AA51" s="25"/>
      <c r="AB51" s="304" t="str">
        <f t="shared" si="6"/>
        <v/>
      </c>
      <c r="AC51" s="303" t="str">
        <f>IF(AB51="","",(VLOOKUP(ROUND(AB51,0),Notenschlüssel!$A$4:$D$104,2,0)))</f>
        <v/>
      </c>
      <c r="AD51" s="3" t="str">
        <f t="shared" si="7"/>
        <v/>
      </c>
      <c r="AE51" s="27"/>
      <c r="AF51" s="27"/>
      <c r="AG51" s="27"/>
      <c r="AH51" s="27"/>
      <c r="AI51" s="305" t="str">
        <f>IF(OR(AE51="",AF51="",AG51="",AH51=""),"",(ROUND(AE51*Gewichtung!$D$6,1)+ROUND(AF51*Gewichtung!$E$6,1)+ROUND(AG51*Gewichtung!$F$6,1)+ROUND(AH51*Gewichtung!$G$6,1)))</f>
        <v/>
      </c>
      <c r="AJ51" s="301" t="str">
        <f>IF(AI51="","",(VLOOKUP(ROUND(AI51,0),Notenschlüssel!$A$4:$D$104,2,0)))</f>
        <v/>
      </c>
      <c r="AK51" s="4" t="str">
        <f t="shared" si="8"/>
        <v/>
      </c>
      <c r="AL51" s="29"/>
      <c r="AM51" s="312" t="str">
        <f t="shared" si="9"/>
        <v/>
      </c>
      <c r="AN51" s="312" t="str">
        <f t="shared" si="10"/>
        <v/>
      </c>
      <c r="AO51" s="312" t="str">
        <f t="shared" si="11"/>
        <v/>
      </c>
      <c r="AP51" s="313" t="str">
        <f>IF(AC51="","",VLOOKUP(AC51,Notenschlüssel!$B$4:$D$104,3,0))</f>
        <v/>
      </c>
      <c r="AQ51" s="313" t="str">
        <f>IF(AJ51="","",VLOOKUP(AJ51,Notenschlüssel!$B$4:$D$104,3,0))</f>
        <v/>
      </c>
    </row>
    <row r="52" spans="1:43">
      <c r="A52" s="1"/>
      <c r="B52" s="21"/>
      <c r="C52" s="19"/>
      <c r="D52" s="35"/>
      <c r="E52" s="19"/>
      <c r="F52" s="119"/>
      <c r="G52" s="19"/>
      <c r="H52" s="20"/>
      <c r="I52" s="48"/>
      <c r="J52" s="36"/>
      <c r="K52" s="34"/>
      <c r="L52" s="23"/>
      <c r="M52" s="185" t="str">
        <f t="shared" si="0"/>
        <v/>
      </c>
      <c r="N52" s="182" t="str">
        <f>IF(K52="","",(VLOOKUP((ROUNDDOWN(M52,0)),Notenschlüssel!$A$4:$D$104,2,0)))</f>
        <v/>
      </c>
      <c r="O52" s="318" t="str">
        <f t="shared" si="1"/>
        <v/>
      </c>
      <c r="P52" s="247"/>
      <c r="Q52" s="23"/>
      <c r="R52" s="185" t="str">
        <f t="shared" si="2"/>
        <v/>
      </c>
      <c r="S52" s="191" t="str">
        <f>IF(P52="","",(VLOOKUP((ROUNDDOWN(R52,0)),Notenschlüssel!$A$4:$D$104,2,0)))</f>
        <v/>
      </c>
      <c r="T52" s="248" t="str">
        <f t="shared" si="3"/>
        <v/>
      </c>
      <c r="U52" s="247"/>
      <c r="V52" s="27"/>
      <c r="W52" s="23"/>
      <c r="X52" s="190" t="str">
        <f t="shared" si="4"/>
        <v/>
      </c>
      <c r="Y52" s="191" t="str">
        <f>IF(X52="","",(VLOOKUP((ROUNDDOWN(X52,0)),Notenschlüssel!$A$4:$D$104,2,0)))</f>
        <v/>
      </c>
      <c r="Z52" s="248" t="str">
        <f t="shared" si="5"/>
        <v/>
      </c>
      <c r="AA52" s="25"/>
      <c r="AB52" s="304" t="str">
        <f t="shared" si="6"/>
        <v/>
      </c>
      <c r="AC52" s="303" t="str">
        <f>IF(AB52="","",(VLOOKUP(ROUND(AB52,0),Notenschlüssel!$A$4:$D$104,2,0)))</f>
        <v/>
      </c>
      <c r="AD52" s="3" t="str">
        <f t="shared" si="7"/>
        <v/>
      </c>
      <c r="AE52" s="27"/>
      <c r="AF52" s="27"/>
      <c r="AG52" s="27"/>
      <c r="AH52" s="27"/>
      <c r="AI52" s="305" t="str">
        <f>IF(OR(AE52="",AF52="",AG52="",AH52=""),"",(ROUND(AE52*Gewichtung!$D$6,1)+ROUND(AF52*Gewichtung!$E$6,1)+ROUND(AG52*Gewichtung!$F$6,1)+ROUND(AH52*Gewichtung!$G$6,1)))</f>
        <v/>
      </c>
      <c r="AJ52" s="301" t="str">
        <f>IF(AI52="","",(VLOOKUP(ROUND(AI52,0),Notenschlüssel!$A$4:$D$104,2,0)))</f>
        <v/>
      </c>
      <c r="AK52" s="4" t="str">
        <f t="shared" si="8"/>
        <v/>
      </c>
      <c r="AL52" s="29"/>
      <c r="AM52" s="312" t="str">
        <f t="shared" si="9"/>
        <v/>
      </c>
      <c r="AN52" s="312" t="str">
        <f t="shared" si="10"/>
        <v/>
      </c>
      <c r="AO52" s="312" t="str">
        <f t="shared" si="11"/>
        <v/>
      </c>
      <c r="AP52" s="313" t="str">
        <f>IF(AC52="","",VLOOKUP(AC52,Notenschlüssel!$B$4:$D$104,3,0))</f>
        <v/>
      </c>
      <c r="AQ52" s="313" t="str">
        <f>IF(AJ52="","",VLOOKUP(AJ52,Notenschlüssel!$B$4:$D$104,3,0))</f>
        <v/>
      </c>
    </row>
    <row r="53" spans="1:43">
      <c r="A53" s="1"/>
      <c r="B53" s="21"/>
      <c r="C53" s="19"/>
      <c r="D53" s="35"/>
      <c r="E53" s="19"/>
      <c r="F53" s="119"/>
      <c r="G53" s="19"/>
      <c r="H53" s="20"/>
      <c r="I53" s="48"/>
      <c r="J53" s="36"/>
      <c r="K53" s="34"/>
      <c r="L53" s="23"/>
      <c r="M53" s="185" t="str">
        <f t="shared" si="0"/>
        <v/>
      </c>
      <c r="N53" s="182" t="str">
        <f>IF(K53="","",(VLOOKUP((ROUNDDOWN(M53,0)),Notenschlüssel!$A$4:$D$104,2,0)))</f>
        <v/>
      </c>
      <c r="O53" s="318" t="str">
        <f t="shared" si="1"/>
        <v/>
      </c>
      <c r="P53" s="247"/>
      <c r="Q53" s="23"/>
      <c r="R53" s="185" t="str">
        <f t="shared" si="2"/>
        <v/>
      </c>
      <c r="S53" s="191" t="str">
        <f>IF(P53="","",(VLOOKUP((ROUNDDOWN(R53,0)),Notenschlüssel!$A$4:$D$104,2,0)))</f>
        <v/>
      </c>
      <c r="T53" s="248" t="str">
        <f t="shared" si="3"/>
        <v/>
      </c>
      <c r="U53" s="247"/>
      <c r="V53" s="27"/>
      <c r="W53" s="23"/>
      <c r="X53" s="190" t="str">
        <f t="shared" si="4"/>
        <v/>
      </c>
      <c r="Y53" s="191" t="str">
        <f>IF(X53="","",(VLOOKUP((ROUNDDOWN(X53,0)),Notenschlüssel!$A$4:$D$104,2,0)))</f>
        <v/>
      </c>
      <c r="Z53" s="248" t="str">
        <f t="shared" si="5"/>
        <v/>
      </c>
      <c r="AA53" s="25"/>
      <c r="AB53" s="304" t="str">
        <f t="shared" si="6"/>
        <v/>
      </c>
      <c r="AC53" s="303" t="str">
        <f>IF(AB53="","",(VLOOKUP(ROUND(AB53,0),Notenschlüssel!$A$4:$D$104,2,0)))</f>
        <v/>
      </c>
      <c r="AD53" s="3" t="str">
        <f t="shared" si="7"/>
        <v/>
      </c>
      <c r="AE53" s="27"/>
      <c r="AF53" s="27"/>
      <c r="AG53" s="27"/>
      <c r="AH53" s="27"/>
      <c r="AI53" s="305" t="str">
        <f>IF(OR(AE53="",AF53="",AG53="",AH53=""),"",(ROUND(AE53*Gewichtung!$D$6,1)+ROUND(AF53*Gewichtung!$E$6,1)+ROUND(AG53*Gewichtung!$F$6,1)+ROUND(AH53*Gewichtung!$G$6,1)))</f>
        <v/>
      </c>
      <c r="AJ53" s="301" t="str">
        <f>IF(AI53="","",(VLOOKUP(ROUND(AI53,0),Notenschlüssel!$A$4:$D$104,2,0)))</f>
        <v/>
      </c>
      <c r="AK53" s="4" t="str">
        <f t="shared" si="8"/>
        <v/>
      </c>
      <c r="AL53" s="29"/>
      <c r="AM53" s="312" t="str">
        <f t="shared" si="9"/>
        <v/>
      </c>
      <c r="AN53" s="312" t="str">
        <f t="shared" si="10"/>
        <v/>
      </c>
      <c r="AO53" s="312" t="str">
        <f t="shared" si="11"/>
        <v/>
      </c>
      <c r="AP53" s="313" t="str">
        <f>IF(AC53="","",VLOOKUP(AC53,Notenschlüssel!$B$4:$D$104,3,0))</f>
        <v/>
      </c>
      <c r="AQ53" s="313" t="str">
        <f>IF(AJ53="","",VLOOKUP(AJ53,Notenschlüssel!$B$4:$D$104,3,0))</f>
        <v/>
      </c>
    </row>
    <row r="54" spans="1:43">
      <c r="A54" s="1"/>
      <c r="B54" s="21"/>
      <c r="C54" s="19"/>
      <c r="D54" s="35"/>
      <c r="E54" s="19"/>
      <c r="F54" s="119"/>
      <c r="G54" s="19"/>
      <c r="H54" s="20"/>
      <c r="I54" s="48"/>
      <c r="J54" s="36"/>
      <c r="K54" s="34"/>
      <c r="L54" s="23"/>
      <c r="M54" s="185" t="str">
        <f t="shared" si="0"/>
        <v/>
      </c>
      <c r="N54" s="182" t="str">
        <f>IF(K54="","",(VLOOKUP((ROUNDDOWN(M54,0)),Notenschlüssel!$A$4:$D$104,2,0)))</f>
        <v/>
      </c>
      <c r="O54" s="318" t="str">
        <f t="shared" si="1"/>
        <v/>
      </c>
      <c r="P54" s="247"/>
      <c r="Q54" s="23"/>
      <c r="R54" s="185" t="str">
        <f t="shared" si="2"/>
        <v/>
      </c>
      <c r="S54" s="191" t="str">
        <f>IF(P54="","",(VLOOKUP((ROUNDDOWN(R54,0)),Notenschlüssel!$A$4:$D$104,2,0)))</f>
        <v/>
      </c>
      <c r="T54" s="248" t="str">
        <f t="shared" si="3"/>
        <v/>
      </c>
      <c r="U54" s="247"/>
      <c r="V54" s="27"/>
      <c r="W54" s="23"/>
      <c r="X54" s="190" t="str">
        <f t="shared" si="4"/>
        <v/>
      </c>
      <c r="Y54" s="191" t="str">
        <f>IF(X54="","",(VLOOKUP((ROUNDDOWN(X54,0)),Notenschlüssel!$A$4:$D$104,2,0)))</f>
        <v/>
      </c>
      <c r="Z54" s="248" t="str">
        <f t="shared" si="5"/>
        <v/>
      </c>
      <c r="AA54" s="25"/>
      <c r="AB54" s="304" t="str">
        <f t="shared" si="6"/>
        <v/>
      </c>
      <c r="AC54" s="303" t="str">
        <f>IF(AB54="","",(VLOOKUP(ROUND(AB54,0),Notenschlüssel!$A$4:$D$104,2,0)))</f>
        <v/>
      </c>
      <c r="AD54" s="3" t="str">
        <f t="shared" si="7"/>
        <v/>
      </c>
      <c r="AE54" s="27"/>
      <c r="AF54" s="27"/>
      <c r="AG54" s="27"/>
      <c r="AH54" s="27"/>
      <c r="AI54" s="305" t="str">
        <f>IF(OR(AE54="",AF54="",AG54="",AH54=""),"",(ROUND(AE54*Gewichtung!$D$6,1)+ROUND(AF54*Gewichtung!$E$6,1)+ROUND(AG54*Gewichtung!$F$6,1)+ROUND(AH54*Gewichtung!$G$6,1)))</f>
        <v/>
      </c>
      <c r="AJ54" s="301" t="str">
        <f>IF(AI54="","",(VLOOKUP(ROUND(AI54,0),Notenschlüssel!$A$4:$D$104,2,0)))</f>
        <v/>
      </c>
      <c r="AK54" s="4" t="str">
        <f t="shared" si="8"/>
        <v/>
      </c>
      <c r="AL54" s="29"/>
      <c r="AM54" s="312" t="str">
        <f t="shared" si="9"/>
        <v/>
      </c>
      <c r="AN54" s="312" t="str">
        <f t="shared" si="10"/>
        <v/>
      </c>
      <c r="AO54" s="312" t="str">
        <f t="shared" si="11"/>
        <v/>
      </c>
      <c r="AP54" s="313" t="str">
        <f>IF(AC54="","",VLOOKUP(AC54,Notenschlüssel!$B$4:$D$104,3,0))</f>
        <v/>
      </c>
      <c r="AQ54" s="313" t="str">
        <f>IF(AJ54="","",VLOOKUP(AJ54,Notenschlüssel!$B$4:$D$104,3,0))</f>
        <v/>
      </c>
    </row>
    <row r="55" spans="1:43">
      <c r="A55" s="1"/>
      <c r="B55" s="21"/>
      <c r="C55" s="19"/>
      <c r="D55" s="35"/>
      <c r="E55" s="19"/>
      <c r="F55" s="119"/>
      <c r="G55" s="19"/>
      <c r="H55" s="20"/>
      <c r="I55" s="48"/>
      <c r="J55" s="36"/>
      <c r="K55" s="34"/>
      <c r="L55" s="23"/>
      <c r="M55" s="185" t="str">
        <f t="shared" si="0"/>
        <v/>
      </c>
      <c r="N55" s="182" t="str">
        <f>IF(K55="","",(VLOOKUP((ROUNDDOWN(M55,0)),Notenschlüssel!$A$4:$D$104,2,0)))</f>
        <v/>
      </c>
      <c r="O55" s="318" t="str">
        <f t="shared" si="1"/>
        <v/>
      </c>
      <c r="P55" s="247"/>
      <c r="Q55" s="23"/>
      <c r="R55" s="185" t="str">
        <f t="shared" si="2"/>
        <v/>
      </c>
      <c r="S55" s="191" t="str">
        <f>IF(P55="","",(VLOOKUP((ROUNDDOWN(R55,0)),Notenschlüssel!$A$4:$D$104,2,0)))</f>
        <v/>
      </c>
      <c r="T55" s="248" t="str">
        <f t="shared" si="3"/>
        <v/>
      </c>
      <c r="U55" s="247"/>
      <c r="V55" s="27"/>
      <c r="W55" s="23"/>
      <c r="X55" s="190" t="str">
        <f t="shared" si="4"/>
        <v/>
      </c>
      <c r="Y55" s="191" t="str">
        <f>IF(X55="","",(VLOOKUP((ROUNDDOWN(X55,0)),Notenschlüssel!$A$4:$D$104,2,0)))</f>
        <v/>
      </c>
      <c r="Z55" s="248" t="str">
        <f t="shared" si="5"/>
        <v/>
      </c>
      <c r="AA55" s="25"/>
      <c r="AB55" s="304" t="str">
        <f t="shared" si="6"/>
        <v/>
      </c>
      <c r="AC55" s="303" t="str">
        <f>IF(AB55="","",(VLOOKUP(ROUND(AB55,0),Notenschlüssel!$A$4:$D$104,2,0)))</f>
        <v/>
      </c>
      <c r="AD55" s="3" t="str">
        <f t="shared" si="7"/>
        <v/>
      </c>
      <c r="AE55" s="27"/>
      <c r="AF55" s="27"/>
      <c r="AG55" s="27"/>
      <c r="AH55" s="27"/>
      <c r="AI55" s="305" t="str">
        <f>IF(OR(AE55="",AF55="",AG55="",AH55=""),"",(ROUND(AE55*Gewichtung!$D$6,1)+ROUND(AF55*Gewichtung!$E$6,1)+ROUND(AG55*Gewichtung!$F$6,1)+ROUND(AH55*Gewichtung!$G$6,1)))</f>
        <v/>
      </c>
      <c r="AJ55" s="301" t="str">
        <f>IF(AI55="","",(VLOOKUP(ROUND(AI55,0),Notenschlüssel!$A$4:$D$104,2,0)))</f>
        <v/>
      </c>
      <c r="AK55" s="4" t="str">
        <f t="shared" si="8"/>
        <v/>
      </c>
      <c r="AL55" s="29"/>
      <c r="AM55" s="312" t="str">
        <f t="shared" si="9"/>
        <v/>
      </c>
      <c r="AN55" s="312" t="str">
        <f t="shared" si="10"/>
        <v/>
      </c>
      <c r="AO55" s="312" t="str">
        <f t="shared" si="11"/>
        <v/>
      </c>
      <c r="AP55" s="313" t="str">
        <f>IF(AC55="","",VLOOKUP(AC55,Notenschlüssel!$B$4:$D$104,3,0))</f>
        <v/>
      </c>
      <c r="AQ55" s="313" t="str">
        <f>IF(AJ55="","",VLOOKUP(AJ55,Notenschlüssel!$B$4:$D$104,3,0))</f>
        <v/>
      </c>
    </row>
    <row r="56" spans="1:43">
      <c r="A56" s="1"/>
      <c r="B56" s="21"/>
      <c r="C56" s="19"/>
      <c r="D56" s="35"/>
      <c r="E56" s="19"/>
      <c r="F56" s="119"/>
      <c r="G56" s="19"/>
      <c r="H56" s="20"/>
      <c r="I56" s="48"/>
      <c r="J56" s="36"/>
      <c r="K56" s="34"/>
      <c r="L56" s="23"/>
      <c r="M56" s="185" t="str">
        <f t="shared" si="0"/>
        <v/>
      </c>
      <c r="N56" s="182" t="str">
        <f>IF(K56="","",(VLOOKUP((ROUNDDOWN(M56,0)),Notenschlüssel!$A$4:$D$104,2,0)))</f>
        <v/>
      </c>
      <c r="O56" s="318" t="str">
        <f t="shared" si="1"/>
        <v/>
      </c>
      <c r="P56" s="247"/>
      <c r="Q56" s="23"/>
      <c r="R56" s="185" t="str">
        <f t="shared" si="2"/>
        <v/>
      </c>
      <c r="S56" s="191" t="str">
        <f>IF(P56="","",(VLOOKUP((ROUNDDOWN(R56,0)),Notenschlüssel!$A$4:$D$104,2,0)))</f>
        <v/>
      </c>
      <c r="T56" s="248" t="str">
        <f t="shared" si="3"/>
        <v/>
      </c>
      <c r="U56" s="247"/>
      <c r="V56" s="27"/>
      <c r="W56" s="23"/>
      <c r="X56" s="190" t="str">
        <f t="shared" si="4"/>
        <v/>
      </c>
      <c r="Y56" s="191" t="str">
        <f>IF(X56="","",(VLOOKUP((ROUNDDOWN(X56,0)),Notenschlüssel!$A$4:$D$104,2,0)))</f>
        <v/>
      </c>
      <c r="Z56" s="248" t="str">
        <f t="shared" si="5"/>
        <v/>
      </c>
      <c r="AA56" s="25"/>
      <c r="AB56" s="304" t="str">
        <f t="shared" si="6"/>
        <v/>
      </c>
      <c r="AC56" s="303" t="str">
        <f>IF(AB56="","",(VLOOKUP(ROUND(AB56,0),Notenschlüssel!$A$4:$D$104,2,0)))</f>
        <v/>
      </c>
      <c r="AD56" s="3" t="str">
        <f t="shared" si="7"/>
        <v/>
      </c>
      <c r="AE56" s="27"/>
      <c r="AF56" s="27"/>
      <c r="AG56" s="27"/>
      <c r="AH56" s="27"/>
      <c r="AI56" s="305" t="str">
        <f>IF(OR(AE56="",AF56="",AG56="",AH56=""),"",(ROUND(AE56*Gewichtung!$D$6,1)+ROUND(AF56*Gewichtung!$E$6,1)+ROUND(AG56*Gewichtung!$F$6,1)+ROUND(AH56*Gewichtung!$G$6,1)))</f>
        <v/>
      </c>
      <c r="AJ56" s="301" t="str">
        <f>IF(AI56="","",(VLOOKUP(ROUND(AI56,0),Notenschlüssel!$A$4:$D$104,2,0)))</f>
        <v/>
      </c>
      <c r="AK56" s="4" t="str">
        <f t="shared" si="8"/>
        <v/>
      </c>
      <c r="AL56" s="29"/>
      <c r="AM56" s="312" t="str">
        <f t="shared" si="9"/>
        <v/>
      </c>
      <c r="AN56" s="312" t="str">
        <f t="shared" si="10"/>
        <v/>
      </c>
      <c r="AO56" s="312" t="str">
        <f t="shared" si="11"/>
        <v/>
      </c>
      <c r="AP56" s="313" t="str">
        <f>IF(AC56="","",VLOOKUP(AC56,Notenschlüssel!$B$4:$D$104,3,0))</f>
        <v/>
      </c>
      <c r="AQ56" s="313" t="str">
        <f>IF(AJ56="","",VLOOKUP(AJ56,Notenschlüssel!$B$4:$D$104,3,0))</f>
        <v/>
      </c>
    </row>
    <row r="57" spans="1:43">
      <c r="A57" s="1"/>
      <c r="B57" s="21"/>
      <c r="C57" s="19"/>
      <c r="D57" s="35"/>
      <c r="E57" s="19"/>
      <c r="F57" s="119"/>
      <c r="G57" s="19"/>
      <c r="H57" s="20"/>
      <c r="I57" s="48"/>
      <c r="J57" s="36"/>
      <c r="K57" s="34"/>
      <c r="L57" s="23"/>
      <c r="M57" s="185" t="str">
        <f t="shared" si="0"/>
        <v/>
      </c>
      <c r="N57" s="182" t="str">
        <f>IF(K57="","",(VLOOKUP((ROUNDDOWN(M57,0)),Notenschlüssel!$A$4:$D$104,2,0)))</f>
        <v/>
      </c>
      <c r="O57" s="318" t="str">
        <f t="shared" si="1"/>
        <v/>
      </c>
      <c r="P57" s="247"/>
      <c r="Q57" s="23"/>
      <c r="R57" s="185" t="str">
        <f t="shared" si="2"/>
        <v/>
      </c>
      <c r="S57" s="191" t="str">
        <f>IF(P57="","",(VLOOKUP((ROUNDDOWN(R57,0)),Notenschlüssel!$A$4:$D$104,2,0)))</f>
        <v/>
      </c>
      <c r="T57" s="248" t="str">
        <f t="shared" si="3"/>
        <v/>
      </c>
      <c r="U57" s="247"/>
      <c r="V57" s="27"/>
      <c r="W57" s="23"/>
      <c r="X57" s="190" t="str">
        <f t="shared" si="4"/>
        <v/>
      </c>
      <c r="Y57" s="191" t="str">
        <f>IF(X57="","",(VLOOKUP((ROUNDDOWN(X57,0)),Notenschlüssel!$A$4:$D$104,2,0)))</f>
        <v/>
      </c>
      <c r="Z57" s="248" t="str">
        <f t="shared" si="5"/>
        <v/>
      </c>
      <c r="AA57" s="25"/>
      <c r="AB57" s="304" t="str">
        <f t="shared" si="6"/>
        <v/>
      </c>
      <c r="AC57" s="303" t="str">
        <f>IF(AB57="","",(VLOOKUP(ROUND(AB57,0),Notenschlüssel!$A$4:$D$104,2,0)))</f>
        <v/>
      </c>
      <c r="AD57" s="3" t="str">
        <f t="shared" si="7"/>
        <v/>
      </c>
      <c r="AE57" s="27"/>
      <c r="AF57" s="27"/>
      <c r="AG57" s="27"/>
      <c r="AH57" s="27"/>
      <c r="AI57" s="305" t="str">
        <f>IF(OR(AE57="",AF57="",AG57="",AH57=""),"",(ROUND(AE57*Gewichtung!$D$6,1)+ROUND(AF57*Gewichtung!$E$6,1)+ROUND(AG57*Gewichtung!$F$6,1)+ROUND(AH57*Gewichtung!$G$6,1)))</f>
        <v/>
      </c>
      <c r="AJ57" s="301" t="str">
        <f>IF(AI57="","",(VLOOKUP(ROUND(AI57,0),Notenschlüssel!$A$4:$D$104,2,0)))</f>
        <v/>
      </c>
      <c r="AK57" s="4" t="str">
        <f t="shared" si="8"/>
        <v/>
      </c>
      <c r="AL57" s="29"/>
      <c r="AM57" s="312" t="str">
        <f t="shared" si="9"/>
        <v/>
      </c>
      <c r="AN57" s="312" t="str">
        <f t="shared" si="10"/>
        <v/>
      </c>
      <c r="AO57" s="312" t="str">
        <f t="shared" si="11"/>
        <v/>
      </c>
      <c r="AP57" s="313" t="str">
        <f>IF(AC57="","",VLOOKUP(AC57,Notenschlüssel!$B$4:$D$104,3,0))</f>
        <v/>
      </c>
      <c r="AQ57" s="313" t="str">
        <f>IF(AJ57="","",VLOOKUP(AJ57,Notenschlüssel!$B$4:$D$104,3,0))</f>
        <v/>
      </c>
    </row>
    <row r="58" spans="1:43">
      <c r="A58" s="1"/>
      <c r="B58" s="21"/>
      <c r="C58" s="19"/>
      <c r="D58" s="35"/>
      <c r="E58" s="19"/>
      <c r="F58" s="119"/>
      <c r="G58" s="19"/>
      <c r="H58" s="20"/>
      <c r="I58" s="48"/>
      <c r="J58" s="36"/>
      <c r="K58" s="34"/>
      <c r="L58" s="23"/>
      <c r="M58" s="185" t="str">
        <f t="shared" si="0"/>
        <v/>
      </c>
      <c r="N58" s="182" t="str">
        <f>IF(K58="","",(VLOOKUP((ROUNDDOWN(M58,0)),Notenschlüssel!$A$4:$D$104,2,0)))</f>
        <v/>
      </c>
      <c r="O58" s="318" t="str">
        <f t="shared" si="1"/>
        <v/>
      </c>
      <c r="P58" s="247"/>
      <c r="Q58" s="23"/>
      <c r="R58" s="185" t="str">
        <f t="shared" si="2"/>
        <v/>
      </c>
      <c r="S58" s="191" t="str">
        <f>IF(P58="","",(VLOOKUP((ROUNDDOWN(R58,0)),Notenschlüssel!$A$4:$D$104,2,0)))</f>
        <v/>
      </c>
      <c r="T58" s="248" t="str">
        <f t="shared" si="3"/>
        <v/>
      </c>
      <c r="U58" s="247"/>
      <c r="V58" s="27"/>
      <c r="W58" s="23"/>
      <c r="X58" s="190" t="str">
        <f t="shared" si="4"/>
        <v/>
      </c>
      <c r="Y58" s="191" t="str">
        <f>IF(X58="","",(VLOOKUP((ROUNDDOWN(X58,0)),Notenschlüssel!$A$4:$D$104,2,0)))</f>
        <v/>
      </c>
      <c r="Z58" s="248" t="str">
        <f t="shared" si="5"/>
        <v/>
      </c>
      <c r="AA58" s="25"/>
      <c r="AB58" s="304" t="str">
        <f t="shared" si="6"/>
        <v/>
      </c>
      <c r="AC58" s="303" t="str">
        <f>IF(AB58="","",(VLOOKUP(ROUND(AB58,0),Notenschlüssel!$A$4:$D$104,2,0)))</f>
        <v/>
      </c>
      <c r="AD58" s="3" t="str">
        <f t="shared" si="7"/>
        <v/>
      </c>
      <c r="AE58" s="27"/>
      <c r="AF58" s="27"/>
      <c r="AG58" s="27"/>
      <c r="AH58" s="27"/>
      <c r="AI58" s="305" t="str">
        <f>IF(OR(AE58="",AF58="",AG58="",AH58=""),"",(ROUND(AE58*Gewichtung!$D$6,1)+ROUND(AF58*Gewichtung!$E$6,1)+ROUND(AG58*Gewichtung!$F$6,1)+ROUND(AH58*Gewichtung!$G$6,1)))</f>
        <v/>
      </c>
      <c r="AJ58" s="301" t="str">
        <f>IF(AI58="","",(VLOOKUP(ROUND(AI58,0),Notenschlüssel!$A$4:$D$104,2,0)))</f>
        <v/>
      </c>
      <c r="AK58" s="4" t="str">
        <f t="shared" si="8"/>
        <v/>
      </c>
      <c r="AL58" s="29"/>
      <c r="AM58" s="312" t="str">
        <f t="shared" si="9"/>
        <v/>
      </c>
      <c r="AN58" s="312" t="str">
        <f t="shared" si="10"/>
        <v/>
      </c>
      <c r="AO58" s="312" t="str">
        <f t="shared" si="11"/>
        <v/>
      </c>
      <c r="AP58" s="313" t="str">
        <f>IF(AC58="","",VLOOKUP(AC58,Notenschlüssel!$B$4:$D$104,3,0))</f>
        <v/>
      </c>
      <c r="AQ58" s="313" t="str">
        <f>IF(AJ58="","",VLOOKUP(AJ58,Notenschlüssel!$B$4:$D$104,3,0))</f>
        <v/>
      </c>
    </row>
    <row r="59" spans="1:43">
      <c r="A59" s="1"/>
      <c r="B59" s="21"/>
      <c r="C59" s="19"/>
      <c r="D59" s="35"/>
      <c r="E59" s="19"/>
      <c r="F59" s="119"/>
      <c r="G59" s="19"/>
      <c r="H59" s="20"/>
      <c r="I59" s="48"/>
      <c r="J59" s="36"/>
      <c r="K59" s="34"/>
      <c r="L59" s="23"/>
      <c r="M59" s="185" t="str">
        <f t="shared" si="0"/>
        <v/>
      </c>
      <c r="N59" s="182" t="str">
        <f>IF(K59="","",(VLOOKUP((ROUNDDOWN(M59,0)),Notenschlüssel!$A$4:$D$104,2,0)))</f>
        <v/>
      </c>
      <c r="O59" s="318" t="str">
        <f t="shared" si="1"/>
        <v/>
      </c>
      <c r="P59" s="247"/>
      <c r="Q59" s="23"/>
      <c r="R59" s="185" t="str">
        <f t="shared" si="2"/>
        <v/>
      </c>
      <c r="S59" s="191" t="str">
        <f>IF(P59="","",(VLOOKUP((ROUNDDOWN(R59,0)),Notenschlüssel!$A$4:$D$104,2,0)))</f>
        <v/>
      </c>
      <c r="T59" s="248" t="str">
        <f t="shared" si="3"/>
        <v/>
      </c>
      <c r="U59" s="247"/>
      <c r="V59" s="27"/>
      <c r="W59" s="23"/>
      <c r="X59" s="190" t="str">
        <f t="shared" si="4"/>
        <v/>
      </c>
      <c r="Y59" s="191" t="str">
        <f>IF(X59="","",(VLOOKUP((ROUNDDOWN(X59,0)),Notenschlüssel!$A$4:$D$104,2,0)))</f>
        <v/>
      </c>
      <c r="Z59" s="248" t="str">
        <f t="shared" si="5"/>
        <v/>
      </c>
      <c r="AA59" s="25"/>
      <c r="AB59" s="304" t="str">
        <f t="shared" si="6"/>
        <v/>
      </c>
      <c r="AC59" s="303" t="str">
        <f>IF(AB59="","",(VLOOKUP(ROUND(AB59,0),Notenschlüssel!$A$4:$D$104,2,0)))</f>
        <v/>
      </c>
      <c r="AD59" s="3" t="str">
        <f t="shared" si="7"/>
        <v/>
      </c>
      <c r="AE59" s="27"/>
      <c r="AF59" s="27"/>
      <c r="AG59" s="27"/>
      <c r="AH59" s="27"/>
      <c r="AI59" s="305" t="str">
        <f>IF(OR(AE59="",AF59="",AG59="",AH59=""),"",(ROUND(AE59*Gewichtung!$D$6,1)+ROUND(AF59*Gewichtung!$E$6,1)+ROUND(AG59*Gewichtung!$F$6,1)+ROUND(AH59*Gewichtung!$G$6,1)))</f>
        <v/>
      </c>
      <c r="AJ59" s="301" t="str">
        <f>IF(AI59="","",(VLOOKUP(ROUND(AI59,0),Notenschlüssel!$A$4:$D$104,2,0)))</f>
        <v/>
      </c>
      <c r="AK59" s="4" t="str">
        <f t="shared" si="8"/>
        <v/>
      </c>
      <c r="AL59" s="29"/>
      <c r="AM59" s="312" t="str">
        <f t="shared" si="9"/>
        <v/>
      </c>
      <c r="AN59" s="312" t="str">
        <f t="shared" si="10"/>
        <v/>
      </c>
      <c r="AO59" s="312" t="str">
        <f t="shared" si="11"/>
        <v/>
      </c>
      <c r="AP59" s="313" t="str">
        <f>IF(AC59="","",VLOOKUP(AC59,Notenschlüssel!$B$4:$D$104,3,0))</f>
        <v/>
      </c>
      <c r="AQ59" s="313" t="str">
        <f>IF(AJ59="","",VLOOKUP(AJ59,Notenschlüssel!$B$4:$D$104,3,0))</f>
        <v/>
      </c>
    </row>
    <row r="60" spans="1:43">
      <c r="A60" s="1"/>
      <c r="B60" s="21"/>
      <c r="C60" s="19"/>
      <c r="D60" s="35"/>
      <c r="E60" s="19"/>
      <c r="F60" s="119"/>
      <c r="G60" s="19"/>
      <c r="H60" s="20"/>
      <c r="I60" s="48"/>
      <c r="J60" s="36"/>
      <c r="K60" s="34"/>
      <c r="L60" s="23"/>
      <c r="M60" s="185" t="str">
        <f t="shared" si="0"/>
        <v/>
      </c>
      <c r="N60" s="182" t="str">
        <f>IF(K60="","",(VLOOKUP((ROUNDDOWN(M60,0)),Notenschlüssel!$A$4:$D$104,2,0)))</f>
        <v/>
      </c>
      <c r="O60" s="318" t="str">
        <f t="shared" si="1"/>
        <v/>
      </c>
      <c r="P60" s="247"/>
      <c r="Q60" s="23"/>
      <c r="R60" s="185" t="str">
        <f t="shared" si="2"/>
        <v/>
      </c>
      <c r="S60" s="191" t="str">
        <f>IF(P60="","",(VLOOKUP((ROUNDDOWN(R60,0)),Notenschlüssel!$A$4:$D$104,2,0)))</f>
        <v/>
      </c>
      <c r="T60" s="248" t="str">
        <f t="shared" si="3"/>
        <v/>
      </c>
      <c r="U60" s="247"/>
      <c r="V60" s="27"/>
      <c r="W60" s="23"/>
      <c r="X60" s="190" t="str">
        <f t="shared" si="4"/>
        <v/>
      </c>
      <c r="Y60" s="191" t="str">
        <f>IF(X60="","",(VLOOKUP((ROUNDDOWN(X60,0)),Notenschlüssel!$A$4:$D$104,2,0)))</f>
        <v/>
      </c>
      <c r="Z60" s="248" t="str">
        <f t="shared" si="5"/>
        <v/>
      </c>
      <c r="AA60" s="25"/>
      <c r="AB60" s="304" t="str">
        <f t="shared" si="6"/>
        <v/>
      </c>
      <c r="AC60" s="303" t="str">
        <f>IF(AB60="","",(VLOOKUP(ROUND(AB60,0),Notenschlüssel!$A$4:$D$104,2,0)))</f>
        <v/>
      </c>
      <c r="AD60" s="3" t="str">
        <f t="shared" si="7"/>
        <v/>
      </c>
      <c r="AE60" s="27"/>
      <c r="AF60" s="27"/>
      <c r="AG60" s="27"/>
      <c r="AH60" s="27"/>
      <c r="AI60" s="305" t="str">
        <f>IF(OR(AE60="",AF60="",AG60="",AH60=""),"",(ROUND(AE60*Gewichtung!$D$6,1)+ROUND(AF60*Gewichtung!$E$6,1)+ROUND(AG60*Gewichtung!$F$6,1)+ROUND(AH60*Gewichtung!$G$6,1)))</f>
        <v/>
      </c>
      <c r="AJ60" s="301" t="str">
        <f>IF(AI60="","",(VLOOKUP(ROUND(AI60,0),Notenschlüssel!$A$4:$D$104,2,0)))</f>
        <v/>
      </c>
      <c r="AK60" s="4" t="str">
        <f t="shared" si="8"/>
        <v/>
      </c>
      <c r="AL60" s="29"/>
      <c r="AM60" s="312" t="str">
        <f t="shared" si="9"/>
        <v/>
      </c>
      <c r="AN60" s="312" t="str">
        <f t="shared" si="10"/>
        <v/>
      </c>
      <c r="AO60" s="312" t="str">
        <f t="shared" si="11"/>
        <v/>
      </c>
      <c r="AP60" s="313" t="str">
        <f>IF(AC60="","",VLOOKUP(AC60,Notenschlüssel!$B$4:$D$104,3,0))</f>
        <v/>
      </c>
      <c r="AQ60" s="313" t="str">
        <f>IF(AJ60="","",VLOOKUP(AJ60,Notenschlüssel!$B$4:$D$104,3,0))</f>
        <v/>
      </c>
    </row>
    <row r="61" spans="1:43">
      <c r="A61" s="1"/>
      <c r="B61" s="21"/>
      <c r="C61" s="19"/>
      <c r="D61" s="35"/>
      <c r="E61" s="19"/>
      <c r="F61" s="119"/>
      <c r="G61" s="19"/>
      <c r="H61" s="20"/>
      <c r="I61" s="48"/>
      <c r="J61" s="36"/>
      <c r="K61" s="34"/>
      <c r="L61" s="23"/>
      <c r="M61" s="185" t="str">
        <f t="shared" si="0"/>
        <v/>
      </c>
      <c r="N61" s="182" t="str">
        <f>IF(K61="","",(VLOOKUP((ROUNDDOWN(M61,0)),Notenschlüssel!$A$4:$D$104,2,0)))</f>
        <v/>
      </c>
      <c r="O61" s="318" t="str">
        <f t="shared" si="1"/>
        <v/>
      </c>
      <c r="P61" s="247"/>
      <c r="Q61" s="23"/>
      <c r="R61" s="185" t="str">
        <f t="shared" si="2"/>
        <v/>
      </c>
      <c r="S61" s="191" t="str">
        <f>IF(P61="","",(VLOOKUP((ROUNDDOWN(R61,0)),Notenschlüssel!$A$4:$D$104,2,0)))</f>
        <v/>
      </c>
      <c r="T61" s="248" t="str">
        <f t="shared" si="3"/>
        <v/>
      </c>
      <c r="U61" s="247"/>
      <c r="V61" s="27"/>
      <c r="W61" s="23"/>
      <c r="X61" s="190" t="str">
        <f t="shared" si="4"/>
        <v/>
      </c>
      <c r="Y61" s="191" t="str">
        <f>IF(X61="","",(VLOOKUP((ROUNDDOWN(X61,0)),Notenschlüssel!$A$4:$D$104,2,0)))</f>
        <v/>
      </c>
      <c r="Z61" s="248" t="str">
        <f t="shared" si="5"/>
        <v/>
      </c>
      <c r="AA61" s="25"/>
      <c r="AB61" s="304" t="str">
        <f t="shared" si="6"/>
        <v/>
      </c>
      <c r="AC61" s="303" t="str">
        <f>IF(AB61="","",(VLOOKUP(ROUND(AB61,0),Notenschlüssel!$A$4:$D$104,2,0)))</f>
        <v/>
      </c>
      <c r="AD61" s="3" t="str">
        <f t="shared" si="7"/>
        <v/>
      </c>
      <c r="AE61" s="27"/>
      <c r="AF61" s="27"/>
      <c r="AG61" s="27"/>
      <c r="AH61" s="27"/>
      <c r="AI61" s="305" t="str">
        <f>IF(OR(AE61="",AF61="",AG61="",AH61=""),"",(ROUND(AE61*Gewichtung!$D$6,1)+ROUND(AF61*Gewichtung!$E$6,1)+ROUND(AG61*Gewichtung!$F$6,1)+ROUND(AH61*Gewichtung!$G$6,1)))</f>
        <v/>
      </c>
      <c r="AJ61" s="301" t="str">
        <f>IF(AI61="","",(VLOOKUP(ROUND(AI61,0),Notenschlüssel!$A$4:$D$104,2,0)))</f>
        <v/>
      </c>
      <c r="AK61" s="4" t="str">
        <f t="shared" si="8"/>
        <v/>
      </c>
      <c r="AL61" s="29"/>
      <c r="AM61" s="312" t="str">
        <f t="shared" si="9"/>
        <v/>
      </c>
      <c r="AN61" s="312" t="str">
        <f t="shared" si="10"/>
        <v/>
      </c>
      <c r="AO61" s="312" t="str">
        <f t="shared" si="11"/>
        <v/>
      </c>
      <c r="AP61" s="313" t="str">
        <f>IF(AC61="","",VLOOKUP(AC61,Notenschlüssel!$B$4:$D$104,3,0))</f>
        <v/>
      </c>
      <c r="AQ61" s="313" t="str">
        <f>IF(AJ61="","",VLOOKUP(AJ61,Notenschlüssel!$B$4:$D$104,3,0))</f>
        <v/>
      </c>
    </row>
    <row r="62" spans="1:43">
      <c r="A62" s="1"/>
      <c r="B62" s="21"/>
      <c r="C62" s="19"/>
      <c r="D62" s="35"/>
      <c r="E62" s="19"/>
      <c r="F62" s="119"/>
      <c r="G62" s="19"/>
      <c r="H62" s="20"/>
      <c r="I62" s="48"/>
      <c r="J62" s="36"/>
      <c r="K62" s="34"/>
      <c r="L62" s="23"/>
      <c r="M62" s="185" t="str">
        <f t="shared" si="0"/>
        <v/>
      </c>
      <c r="N62" s="182" t="str">
        <f>IF(K62="","",(VLOOKUP((ROUNDDOWN(M62,0)),Notenschlüssel!$A$4:$D$104,2,0)))</f>
        <v/>
      </c>
      <c r="O62" s="318" t="str">
        <f t="shared" si="1"/>
        <v/>
      </c>
      <c r="P62" s="247"/>
      <c r="Q62" s="23"/>
      <c r="R62" s="185" t="str">
        <f t="shared" si="2"/>
        <v/>
      </c>
      <c r="S62" s="191" t="str">
        <f>IF(P62="","",(VLOOKUP((ROUNDDOWN(R62,0)),Notenschlüssel!$A$4:$D$104,2,0)))</f>
        <v/>
      </c>
      <c r="T62" s="248" t="str">
        <f t="shared" si="3"/>
        <v/>
      </c>
      <c r="U62" s="247"/>
      <c r="V62" s="27"/>
      <c r="W62" s="23"/>
      <c r="X62" s="190" t="str">
        <f t="shared" si="4"/>
        <v/>
      </c>
      <c r="Y62" s="191" t="str">
        <f>IF(X62="","",(VLOOKUP((ROUNDDOWN(X62,0)),Notenschlüssel!$A$4:$D$104,2,0)))</f>
        <v/>
      </c>
      <c r="Z62" s="248" t="str">
        <f t="shared" si="5"/>
        <v/>
      </c>
      <c r="AA62" s="25"/>
      <c r="AB62" s="304" t="str">
        <f t="shared" si="6"/>
        <v/>
      </c>
      <c r="AC62" s="303" t="str">
        <f>IF(AB62="","",(VLOOKUP(ROUND(AB62,0),Notenschlüssel!$A$4:$D$104,2,0)))</f>
        <v/>
      </c>
      <c r="AD62" s="3" t="str">
        <f t="shared" si="7"/>
        <v/>
      </c>
      <c r="AE62" s="27"/>
      <c r="AF62" s="27"/>
      <c r="AG62" s="27"/>
      <c r="AH62" s="27"/>
      <c r="AI62" s="305" t="str">
        <f>IF(OR(AE62="",AF62="",AG62="",AH62=""),"",(ROUND(AE62*Gewichtung!$D$6,1)+ROUND(AF62*Gewichtung!$E$6,1)+ROUND(AG62*Gewichtung!$F$6,1)+ROUND(AH62*Gewichtung!$G$6,1)))</f>
        <v/>
      </c>
      <c r="AJ62" s="301" t="str">
        <f>IF(AI62="","",(VLOOKUP(ROUND(AI62,0),Notenschlüssel!$A$4:$D$104,2,0)))</f>
        <v/>
      </c>
      <c r="AK62" s="4" t="str">
        <f t="shared" si="8"/>
        <v/>
      </c>
      <c r="AL62" s="29"/>
      <c r="AM62" s="312" t="str">
        <f t="shared" si="9"/>
        <v/>
      </c>
      <c r="AN62" s="312" t="str">
        <f t="shared" si="10"/>
        <v/>
      </c>
      <c r="AO62" s="312" t="str">
        <f t="shared" si="11"/>
        <v/>
      </c>
      <c r="AP62" s="313" t="str">
        <f>IF(AC62="","",VLOOKUP(AC62,Notenschlüssel!$B$4:$D$104,3,0))</f>
        <v/>
      </c>
      <c r="AQ62" s="313" t="str">
        <f>IF(AJ62="","",VLOOKUP(AJ62,Notenschlüssel!$B$4:$D$104,3,0))</f>
        <v/>
      </c>
    </row>
    <row r="63" spans="1:43">
      <c r="A63" s="1"/>
      <c r="B63" s="21"/>
      <c r="C63" s="19"/>
      <c r="D63" s="35"/>
      <c r="E63" s="19"/>
      <c r="F63" s="119"/>
      <c r="G63" s="19"/>
      <c r="H63" s="20"/>
      <c r="I63" s="48"/>
      <c r="J63" s="36"/>
      <c r="K63" s="34"/>
      <c r="L63" s="23"/>
      <c r="M63" s="185" t="str">
        <f t="shared" si="0"/>
        <v/>
      </c>
      <c r="N63" s="182" t="str">
        <f>IF(K63="","",(VLOOKUP((ROUNDDOWN(M63,0)),Notenschlüssel!$A$4:$D$104,2,0)))</f>
        <v/>
      </c>
      <c r="O63" s="318" t="str">
        <f t="shared" si="1"/>
        <v/>
      </c>
      <c r="P63" s="247"/>
      <c r="Q63" s="23"/>
      <c r="R63" s="185" t="str">
        <f t="shared" si="2"/>
        <v/>
      </c>
      <c r="S63" s="191" t="str">
        <f>IF(P63="","",(VLOOKUP((ROUNDDOWN(R63,0)),Notenschlüssel!$A$4:$D$104,2,0)))</f>
        <v/>
      </c>
      <c r="T63" s="248" t="str">
        <f t="shared" si="3"/>
        <v/>
      </c>
      <c r="U63" s="247"/>
      <c r="V63" s="27"/>
      <c r="W63" s="23"/>
      <c r="X63" s="190" t="str">
        <f t="shared" si="4"/>
        <v/>
      </c>
      <c r="Y63" s="191" t="str">
        <f>IF(X63="","",(VLOOKUP((ROUNDDOWN(X63,0)),Notenschlüssel!$A$4:$D$104,2,0)))</f>
        <v/>
      </c>
      <c r="Z63" s="248" t="str">
        <f t="shared" si="5"/>
        <v/>
      </c>
      <c r="AA63" s="25"/>
      <c r="AB63" s="304" t="str">
        <f t="shared" si="6"/>
        <v/>
      </c>
      <c r="AC63" s="303" t="str">
        <f>IF(AB63="","",(VLOOKUP(ROUND(AB63,0),Notenschlüssel!$A$4:$D$104,2,0)))</f>
        <v/>
      </c>
      <c r="AD63" s="3" t="str">
        <f t="shared" si="7"/>
        <v/>
      </c>
      <c r="AE63" s="27"/>
      <c r="AF63" s="27"/>
      <c r="AG63" s="27"/>
      <c r="AH63" s="27"/>
      <c r="AI63" s="305" t="str">
        <f>IF(OR(AE63="",AF63="",AG63="",AH63=""),"",(ROUND(AE63*Gewichtung!$D$6,1)+ROUND(AF63*Gewichtung!$E$6,1)+ROUND(AG63*Gewichtung!$F$6,1)+ROUND(AH63*Gewichtung!$G$6,1)))</f>
        <v/>
      </c>
      <c r="AJ63" s="301" t="str">
        <f>IF(AI63="","",(VLOOKUP(ROUND(AI63,0),Notenschlüssel!$A$4:$D$104,2,0)))</f>
        <v/>
      </c>
      <c r="AK63" s="4" t="str">
        <f t="shared" si="8"/>
        <v/>
      </c>
      <c r="AL63" s="29"/>
      <c r="AM63" s="312" t="str">
        <f t="shared" si="9"/>
        <v/>
      </c>
      <c r="AN63" s="312" t="str">
        <f t="shared" si="10"/>
        <v/>
      </c>
      <c r="AO63" s="312" t="str">
        <f t="shared" si="11"/>
        <v/>
      </c>
      <c r="AP63" s="313" t="str">
        <f>IF(AC63="","",VLOOKUP(AC63,Notenschlüssel!$B$4:$D$104,3,0))</f>
        <v/>
      </c>
      <c r="AQ63" s="313" t="str">
        <f>IF(AJ63="","",VLOOKUP(AJ63,Notenschlüssel!$B$4:$D$104,3,0))</f>
        <v/>
      </c>
    </row>
    <row r="64" spans="1:43">
      <c r="A64" s="1"/>
      <c r="B64" s="21"/>
      <c r="C64" s="19"/>
      <c r="D64" s="35"/>
      <c r="E64" s="19"/>
      <c r="F64" s="119"/>
      <c r="G64" s="19"/>
      <c r="H64" s="20"/>
      <c r="I64" s="48"/>
      <c r="J64" s="36"/>
      <c r="K64" s="34"/>
      <c r="L64" s="23"/>
      <c r="M64" s="185" t="str">
        <f t="shared" si="0"/>
        <v/>
      </c>
      <c r="N64" s="182" t="str">
        <f>IF(K64="","",(VLOOKUP((ROUNDDOWN(M64,0)),Notenschlüssel!$A$4:$D$104,2,0)))</f>
        <v/>
      </c>
      <c r="O64" s="318" t="str">
        <f t="shared" si="1"/>
        <v/>
      </c>
      <c r="P64" s="247"/>
      <c r="Q64" s="23"/>
      <c r="R64" s="185" t="str">
        <f t="shared" si="2"/>
        <v/>
      </c>
      <c r="S64" s="191" t="str">
        <f>IF(P64="","",(VLOOKUP((ROUNDDOWN(R64,0)),Notenschlüssel!$A$4:$D$104,2,0)))</f>
        <v/>
      </c>
      <c r="T64" s="248" t="str">
        <f t="shared" si="3"/>
        <v/>
      </c>
      <c r="U64" s="247"/>
      <c r="V64" s="27"/>
      <c r="W64" s="23"/>
      <c r="X64" s="190" t="str">
        <f t="shared" si="4"/>
        <v/>
      </c>
      <c r="Y64" s="191" t="str">
        <f>IF(X64="","",(VLOOKUP((ROUNDDOWN(X64,0)),Notenschlüssel!$A$4:$D$104,2,0)))</f>
        <v/>
      </c>
      <c r="Z64" s="248" t="str">
        <f t="shared" si="5"/>
        <v/>
      </c>
      <c r="AA64" s="25"/>
      <c r="AB64" s="304" t="str">
        <f t="shared" si="6"/>
        <v/>
      </c>
      <c r="AC64" s="303" t="str">
        <f>IF(AB64="","",(VLOOKUP(ROUND(AB64,0),Notenschlüssel!$A$4:$D$104,2,0)))</f>
        <v/>
      </c>
      <c r="AD64" s="3" t="str">
        <f t="shared" si="7"/>
        <v/>
      </c>
      <c r="AE64" s="27"/>
      <c r="AF64" s="27"/>
      <c r="AG64" s="27"/>
      <c r="AH64" s="27"/>
      <c r="AI64" s="305" t="str">
        <f>IF(OR(AE64="",AF64="",AG64="",AH64=""),"",(ROUND(AE64*Gewichtung!$D$6,1)+ROUND(AF64*Gewichtung!$E$6,1)+ROUND(AG64*Gewichtung!$F$6,1)+ROUND(AH64*Gewichtung!$G$6,1)))</f>
        <v/>
      </c>
      <c r="AJ64" s="301" t="str">
        <f>IF(AI64="","",(VLOOKUP(ROUND(AI64,0),Notenschlüssel!$A$4:$D$104,2,0)))</f>
        <v/>
      </c>
      <c r="AK64" s="4" t="str">
        <f t="shared" si="8"/>
        <v/>
      </c>
      <c r="AL64" s="29"/>
      <c r="AM64" s="312" t="str">
        <f t="shared" si="9"/>
        <v/>
      </c>
      <c r="AN64" s="312" t="str">
        <f t="shared" si="10"/>
        <v/>
      </c>
      <c r="AO64" s="312" t="str">
        <f t="shared" si="11"/>
        <v/>
      </c>
      <c r="AP64" s="313" t="str">
        <f>IF(AC64="","",VLOOKUP(AC64,Notenschlüssel!$B$4:$D$104,3,0))</f>
        <v/>
      </c>
      <c r="AQ64" s="313" t="str">
        <f>IF(AJ64="","",VLOOKUP(AJ64,Notenschlüssel!$B$4:$D$104,3,0))</f>
        <v/>
      </c>
    </row>
    <row r="65" spans="1:43">
      <c r="A65" s="1"/>
      <c r="B65" s="21"/>
      <c r="C65" s="19"/>
      <c r="D65" s="35"/>
      <c r="E65" s="19"/>
      <c r="F65" s="119"/>
      <c r="G65" s="19"/>
      <c r="H65" s="20"/>
      <c r="I65" s="48"/>
      <c r="J65" s="36"/>
      <c r="K65" s="34"/>
      <c r="L65" s="23"/>
      <c r="M65" s="185" t="str">
        <f t="shared" si="0"/>
        <v/>
      </c>
      <c r="N65" s="182" t="str">
        <f>IF(K65="","",(VLOOKUP((ROUNDDOWN(M65,0)),Notenschlüssel!$A$4:$D$104,2,0)))</f>
        <v/>
      </c>
      <c r="O65" s="318" t="str">
        <f t="shared" si="1"/>
        <v/>
      </c>
      <c r="P65" s="247"/>
      <c r="Q65" s="23"/>
      <c r="R65" s="185" t="str">
        <f t="shared" si="2"/>
        <v/>
      </c>
      <c r="S65" s="191" t="str">
        <f>IF(P65="","",(VLOOKUP((ROUNDDOWN(R65,0)),Notenschlüssel!$A$4:$D$104,2,0)))</f>
        <v/>
      </c>
      <c r="T65" s="248" t="str">
        <f t="shared" si="3"/>
        <v/>
      </c>
      <c r="U65" s="247"/>
      <c r="V65" s="27"/>
      <c r="W65" s="23"/>
      <c r="X65" s="190" t="str">
        <f t="shared" si="4"/>
        <v/>
      </c>
      <c r="Y65" s="191" t="str">
        <f>IF(X65="","",(VLOOKUP((ROUNDDOWN(X65,0)),Notenschlüssel!$A$4:$D$104,2,0)))</f>
        <v/>
      </c>
      <c r="Z65" s="248" t="str">
        <f t="shared" si="5"/>
        <v/>
      </c>
      <c r="AA65" s="25"/>
      <c r="AB65" s="304" t="str">
        <f t="shared" si="6"/>
        <v/>
      </c>
      <c r="AC65" s="303" t="str">
        <f>IF(AB65="","",(VLOOKUP(ROUND(AB65,0),Notenschlüssel!$A$4:$D$104,2,0)))</f>
        <v/>
      </c>
      <c r="AD65" s="3" t="str">
        <f t="shared" si="7"/>
        <v/>
      </c>
      <c r="AE65" s="27"/>
      <c r="AF65" s="27"/>
      <c r="AG65" s="27"/>
      <c r="AH65" s="27"/>
      <c r="AI65" s="305" t="str">
        <f>IF(OR(AE65="",AF65="",AG65="",AH65=""),"",(ROUND(AE65*Gewichtung!$D$6,1)+ROUND(AF65*Gewichtung!$E$6,1)+ROUND(AG65*Gewichtung!$F$6,1)+ROUND(AH65*Gewichtung!$G$6,1)))</f>
        <v/>
      </c>
      <c r="AJ65" s="301" t="str">
        <f>IF(AI65="","",(VLOOKUP(ROUND(AI65,0),Notenschlüssel!$A$4:$D$104,2,0)))</f>
        <v/>
      </c>
      <c r="AK65" s="4" t="str">
        <f t="shared" si="8"/>
        <v/>
      </c>
      <c r="AL65" s="29"/>
      <c r="AM65" s="312" t="str">
        <f t="shared" si="9"/>
        <v/>
      </c>
      <c r="AN65" s="312" t="str">
        <f t="shared" si="10"/>
        <v/>
      </c>
      <c r="AO65" s="312" t="str">
        <f t="shared" si="11"/>
        <v/>
      </c>
      <c r="AP65" s="313" t="str">
        <f>IF(AC65="","",VLOOKUP(AC65,Notenschlüssel!$B$4:$D$104,3,0))</f>
        <v/>
      </c>
      <c r="AQ65" s="313" t="str">
        <f>IF(AJ65="","",VLOOKUP(AJ65,Notenschlüssel!$B$4:$D$104,3,0))</f>
        <v/>
      </c>
    </row>
    <row r="66" spans="1:43">
      <c r="A66" s="1"/>
      <c r="B66" s="21"/>
      <c r="C66" s="19"/>
      <c r="D66" s="35"/>
      <c r="E66" s="19"/>
      <c r="F66" s="119"/>
      <c r="G66" s="19"/>
      <c r="H66" s="20"/>
      <c r="I66" s="48"/>
      <c r="J66" s="36"/>
      <c r="K66" s="34"/>
      <c r="L66" s="23"/>
      <c r="M66" s="185" t="str">
        <f t="shared" si="0"/>
        <v/>
      </c>
      <c r="N66" s="182" t="str">
        <f>IF(K66="","",(VLOOKUP((ROUNDDOWN(M66,0)),Notenschlüssel!$A$4:$D$104,2,0)))</f>
        <v/>
      </c>
      <c r="O66" s="318" t="str">
        <f t="shared" si="1"/>
        <v/>
      </c>
      <c r="P66" s="247"/>
      <c r="Q66" s="23"/>
      <c r="R66" s="185" t="str">
        <f t="shared" si="2"/>
        <v/>
      </c>
      <c r="S66" s="191" t="str">
        <f>IF(P66="","",(VLOOKUP((ROUNDDOWN(R66,0)),Notenschlüssel!$A$4:$D$104,2,0)))</f>
        <v/>
      </c>
      <c r="T66" s="248" t="str">
        <f t="shared" si="3"/>
        <v/>
      </c>
      <c r="U66" s="247"/>
      <c r="V66" s="27"/>
      <c r="W66" s="23"/>
      <c r="X66" s="190" t="str">
        <f t="shared" si="4"/>
        <v/>
      </c>
      <c r="Y66" s="191" t="str">
        <f>IF(X66="","",(VLOOKUP((ROUNDDOWN(X66,0)),Notenschlüssel!$A$4:$D$104,2,0)))</f>
        <v/>
      </c>
      <c r="Z66" s="248" t="str">
        <f t="shared" si="5"/>
        <v/>
      </c>
      <c r="AA66" s="25"/>
      <c r="AB66" s="304" t="str">
        <f t="shared" si="6"/>
        <v/>
      </c>
      <c r="AC66" s="303" t="str">
        <f>IF(AB66="","",(VLOOKUP(ROUND(AB66,0),Notenschlüssel!$A$4:$D$104,2,0)))</f>
        <v/>
      </c>
      <c r="AD66" s="3" t="str">
        <f t="shared" si="7"/>
        <v/>
      </c>
      <c r="AE66" s="27"/>
      <c r="AF66" s="27"/>
      <c r="AG66" s="27"/>
      <c r="AH66" s="27"/>
      <c r="AI66" s="305" t="str">
        <f>IF(OR(AE66="",AF66="",AG66="",AH66=""),"",(ROUND(AE66*Gewichtung!$D$6,1)+ROUND(AF66*Gewichtung!$E$6,1)+ROUND(AG66*Gewichtung!$F$6,1)+ROUND(AH66*Gewichtung!$G$6,1)))</f>
        <v/>
      </c>
      <c r="AJ66" s="301" t="str">
        <f>IF(AI66="","",(VLOOKUP(ROUND(AI66,0),Notenschlüssel!$A$4:$D$104,2,0)))</f>
        <v/>
      </c>
      <c r="AK66" s="4" t="str">
        <f t="shared" si="8"/>
        <v/>
      </c>
      <c r="AL66" s="29"/>
      <c r="AM66" s="312" t="str">
        <f t="shared" si="9"/>
        <v/>
      </c>
      <c r="AN66" s="312" t="str">
        <f t="shared" si="10"/>
        <v/>
      </c>
      <c r="AO66" s="312" t="str">
        <f t="shared" si="11"/>
        <v/>
      </c>
      <c r="AP66" s="313" t="str">
        <f>IF(AC66="","",VLOOKUP(AC66,Notenschlüssel!$B$4:$D$104,3,0))</f>
        <v/>
      </c>
      <c r="AQ66" s="313" t="str">
        <f>IF(AJ66="","",VLOOKUP(AJ66,Notenschlüssel!$B$4:$D$104,3,0))</f>
        <v/>
      </c>
    </row>
    <row r="67" spans="1:43">
      <c r="A67" s="1"/>
      <c r="B67" s="21"/>
      <c r="C67" s="19"/>
      <c r="D67" s="35"/>
      <c r="E67" s="19"/>
      <c r="F67" s="119"/>
      <c r="G67" s="19"/>
      <c r="H67" s="20"/>
      <c r="I67" s="48"/>
      <c r="J67" s="36"/>
      <c r="K67" s="34"/>
      <c r="L67" s="23"/>
      <c r="M67" s="185" t="str">
        <f t="shared" si="0"/>
        <v/>
      </c>
      <c r="N67" s="182" t="str">
        <f>IF(K67="","",(VLOOKUP((ROUNDDOWN(M67,0)),Notenschlüssel!$A$4:$D$104,2,0)))</f>
        <v/>
      </c>
      <c r="O67" s="318" t="str">
        <f t="shared" si="1"/>
        <v/>
      </c>
      <c r="P67" s="247"/>
      <c r="Q67" s="23"/>
      <c r="R67" s="185" t="str">
        <f t="shared" si="2"/>
        <v/>
      </c>
      <c r="S67" s="191" t="str">
        <f>IF(P67="","",(VLOOKUP((ROUNDDOWN(R67,0)),Notenschlüssel!$A$4:$D$104,2,0)))</f>
        <v/>
      </c>
      <c r="T67" s="248" t="str">
        <f t="shared" si="3"/>
        <v/>
      </c>
      <c r="U67" s="247"/>
      <c r="V67" s="27"/>
      <c r="W67" s="23"/>
      <c r="X67" s="190" t="str">
        <f t="shared" si="4"/>
        <v/>
      </c>
      <c r="Y67" s="191" t="str">
        <f>IF(X67="","",(VLOOKUP((ROUNDDOWN(X67,0)),Notenschlüssel!$A$4:$D$104,2,0)))</f>
        <v/>
      </c>
      <c r="Z67" s="248" t="str">
        <f t="shared" si="5"/>
        <v/>
      </c>
      <c r="AA67" s="25"/>
      <c r="AB67" s="304" t="str">
        <f t="shared" si="6"/>
        <v/>
      </c>
      <c r="AC67" s="303" t="str">
        <f>IF(AB67="","",(VLOOKUP(ROUND(AB67,0),Notenschlüssel!$A$4:$D$104,2,0)))</f>
        <v/>
      </c>
      <c r="AD67" s="3" t="str">
        <f t="shared" si="7"/>
        <v/>
      </c>
      <c r="AE67" s="27"/>
      <c r="AF67" s="27"/>
      <c r="AG67" s="27"/>
      <c r="AH67" s="27"/>
      <c r="AI67" s="305" t="str">
        <f>IF(OR(AE67="",AF67="",AG67="",AH67=""),"",(ROUND(AE67*Gewichtung!$D$6,1)+ROUND(AF67*Gewichtung!$E$6,1)+ROUND(AG67*Gewichtung!$F$6,1)+ROUND(AH67*Gewichtung!$G$6,1)))</f>
        <v/>
      </c>
      <c r="AJ67" s="301" t="str">
        <f>IF(AI67="","",(VLOOKUP(ROUND(AI67,0),Notenschlüssel!$A$4:$D$104,2,0)))</f>
        <v/>
      </c>
      <c r="AK67" s="4" t="str">
        <f t="shared" si="8"/>
        <v/>
      </c>
      <c r="AL67" s="29"/>
      <c r="AM67" s="312" t="str">
        <f t="shared" si="9"/>
        <v/>
      </c>
      <c r="AN67" s="312" t="str">
        <f t="shared" si="10"/>
        <v/>
      </c>
      <c r="AO67" s="312" t="str">
        <f t="shared" si="11"/>
        <v/>
      </c>
      <c r="AP67" s="313" t="str">
        <f>IF(AC67="","",VLOOKUP(AC67,Notenschlüssel!$B$4:$D$104,3,0))</f>
        <v/>
      </c>
      <c r="AQ67" s="313" t="str">
        <f>IF(AJ67="","",VLOOKUP(AJ67,Notenschlüssel!$B$4:$D$104,3,0))</f>
        <v/>
      </c>
    </row>
    <row r="68" spans="1:43">
      <c r="A68" s="1"/>
      <c r="B68" s="21"/>
      <c r="C68" s="19"/>
      <c r="D68" s="35"/>
      <c r="E68" s="19"/>
      <c r="F68" s="119"/>
      <c r="G68" s="19"/>
      <c r="H68" s="20"/>
      <c r="I68" s="48"/>
      <c r="J68" s="36"/>
      <c r="K68" s="34"/>
      <c r="L68" s="23"/>
      <c r="M68" s="185" t="str">
        <f t="shared" si="0"/>
        <v/>
      </c>
      <c r="N68" s="182" t="str">
        <f>IF(K68="","",(VLOOKUP((ROUNDDOWN(M68,0)),Notenschlüssel!$A$4:$D$104,2,0)))</f>
        <v/>
      </c>
      <c r="O68" s="318" t="str">
        <f t="shared" si="1"/>
        <v/>
      </c>
      <c r="P68" s="247"/>
      <c r="Q68" s="23"/>
      <c r="R68" s="185" t="str">
        <f t="shared" si="2"/>
        <v/>
      </c>
      <c r="S68" s="191" t="str">
        <f>IF(P68="","",(VLOOKUP((ROUNDDOWN(R68,0)),Notenschlüssel!$A$4:$D$104,2,0)))</f>
        <v/>
      </c>
      <c r="T68" s="248" t="str">
        <f t="shared" si="3"/>
        <v/>
      </c>
      <c r="U68" s="247"/>
      <c r="V68" s="27"/>
      <c r="W68" s="23"/>
      <c r="X68" s="190" t="str">
        <f t="shared" si="4"/>
        <v/>
      </c>
      <c r="Y68" s="191" t="str">
        <f>IF(X68="","",(VLOOKUP((ROUNDDOWN(X68,0)),Notenschlüssel!$A$4:$D$104,2,0)))</f>
        <v/>
      </c>
      <c r="Z68" s="248" t="str">
        <f t="shared" si="5"/>
        <v/>
      </c>
      <c r="AA68" s="25"/>
      <c r="AB68" s="304" t="str">
        <f t="shared" si="6"/>
        <v/>
      </c>
      <c r="AC68" s="303" t="str">
        <f>IF(AB68="","",(VLOOKUP(ROUND(AB68,0),Notenschlüssel!$A$4:$D$104,2,0)))</f>
        <v/>
      </c>
      <c r="AD68" s="3" t="str">
        <f t="shared" si="7"/>
        <v/>
      </c>
      <c r="AE68" s="27"/>
      <c r="AF68" s="27"/>
      <c r="AG68" s="27"/>
      <c r="AH68" s="27"/>
      <c r="AI68" s="305" t="str">
        <f>IF(OR(AE68="",AF68="",AG68="",AH68=""),"",(ROUND(AE68*Gewichtung!$D$6,1)+ROUND(AF68*Gewichtung!$E$6,1)+ROUND(AG68*Gewichtung!$F$6,1)+ROUND(AH68*Gewichtung!$G$6,1)))</f>
        <v/>
      </c>
      <c r="AJ68" s="301" t="str">
        <f>IF(AI68="","",(VLOOKUP(ROUND(AI68,0),Notenschlüssel!$A$4:$D$104,2,0)))</f>
        <v/>
      </c>
      <c r="AK68" s="4" t="str">
        <f t="shared" si="8"/>
        <v/>
      </c>
      <c r="AL68" s="29"/>
      <c r="AM68" s="312" t="str">
        <f t="shared" si="9"/>
        <v/>
      </c>
      <c r="AN68" s="312" t="str">
        <f t="shared" si="10"/>
        <v/>
      </c>
      <c r="AO68" s="312" t="str">
        <f t="shared" si="11"/>
        <v/>
      </c>
      <c r="AP68" s="313" t="str">
        <f>IF(AC68="","",VLOOKUP(AC68,Notenschlüssel!$B$4:$D$104,3,0))</f>
        <v/>
      </c>
      <c r="AQ68" s="313" t="str">
        <f>IF(AJ68="","",VLOOKUP(AJ68,Notenschlüssel!$B$4:$D$104,3,0))</f>
        <v/>
      </c>
    </row>
    <row r="69" spans="1:43">
      <c r="A69" s="1"/>
      <c r="B69" s="21"/>
      <c r="C69" s="19"/>
      <c r="D69" s="35"/>
      <c r="E69" s="19"/>
      <c r="F69" s="119"/>
      <c r="G69" s="19"/>
      <c r="H69" s="20"/>
      <c r="I69" s="48"/>
      <c r="J69" s="36"/>
      <c r="K69" s="34"/>
      <c r="L69" s="23"/>
      <c r="M69" s="185" t="str">
        <f t="shared" si="0"/>
        <v/>
      </c>
      <c r="N69" s="182" t="str">
        <f>IF(K69="","",(VLOOKUP((ROUNDDOWN(M69,0)),Notenschlüssel!$A$4:$D$104,2,0)))</f>
        <v/>
      </c>
      <c r="O69" s="318" t="str">
        <f t="shared" si="1"/>
        <v/>
      </c>
      <c r="P69" s="247"/>
      <c r="Q69" s="23"/>
      <c r="R69" s="185" t="str">
        <f t="shared" si="2"/>
        <v/>
      </c>
      <c r="S69" s="191" t="str">
        <f>IF(P69="","",(VLOOKUP((ROUNDDOWN(R69,0)),Notenschlüssel!$A$4:$D$104,2,0)))</f>
        <v/>
      </c>
      <c r="T69" s="248" t="str">
        <f t="shared" si="3"/>
        <v/>
      </c>
      <c r="U69" s="247"/>
      <c r="V69" s="27"/>
      <c r="W69" s="23"/>
      <c r="X69" s="190" t="str">
        <f t="shared" si="4"/>
        <v/>
      </c>
      <c r="Y69" s="191" t="str">
        <f>IF(X69="","",(VLOOKUP((ROUNDDOWN(X69,0)),Notenschlüssel!$A$4:$D$104,2,0)))</f>
        <v/>
      </c>
      <c r="Z69" s="248" t="str">
        <f t="shared" si="5"/>
        <v/>
      </c>
      <c r="AA69" s="25"/>
      <c r="AB69" s="304" t="str">
        <f t="shared" si="6"/>
        <v/>
      </c>
      <c r="AC69" s="303" t="str">
        <f>IF(AB69="","",(VLOOKUP(ROUND(AB69,0),Notenschlüssel!$A$4:$D$104,2,0)))</f>
        <v/>
      </c>
      <c r="AD69" s="3" t="str">
        <f t="shared" si="7"/>
        <v/>
      </c>
      <c r="AE69" s="27"/>
      <c r="AF69" s="27"/>
      <c r="AG69" s="27"/>
      <c r="AH69" s="27"/>
      <c r="AI69" s="305" t="str">
        <f>IF(OR(AE69="",AF69="",AG69="",AH69=""),"",(ROUND(AE69*Gewichtung!$D$6,1)+ROUND(AF69*Gewichtung!$E$6,1)+ROUND(AG69*Gewichtung!$F$6,1)+ROUND(AH69*Gewichtung!$G$6,1)))</f>
        <v/>
      </c>
      <c r="AJ69" s="301" t="str">
        <f>IF(AI69="","",(VLOOKUP(ROUND(AI69,0),Notenschlüssel!$A$4:$D$104,2,0)))</f>
        <v/>
      </c>
      <c r="AK69" s="4" t="str">
        <f t="shared" si="8"/>
        <v/>
      </c>
      <c r="AL69" s="29"/>
      <c r="AM69" s="312" t="str">
        <f t="shared" si="9"/>
        <v/>
      </c>
      <c r="AN69" s="312" t="str">
        <f t="shared" si="10"/>
        <v/>
      </c>
      <c r="AO69" s="312" t="str">
        <f t="shared" si="11"/>
        <v/>
      </c>
      <c r="AP69" s="313" t="str">
        <f>IF(AC69="","",VLOOKUP(AC69,Notenschlüssel!$B$4:$D$104,3,0))</f>
        <v/>
      </c>
      <c r="AQ69" s="313" t="str">
        <f>IF(AJ69="","",VLOOKUP(AJ69,Notenschlüssel!$B$4:$D$104,3,0))</f>
        <v/>
      </c>
    </row>
    <row r="70" spans="1:43">
      <c r="A70" s="1"/>
      <c r="B70" s="21"/>
      <c r="C70" s="19"/>
      <c r="D70" s="35"/>
      <c r="E70" s="19"/>
      <c r="F70" s="119"/>
      <c r="G70" s="19"/>
      <c r="H70" s="20"/>
      <c r="I70" s="48"/>
      <c r="J70" s="36"/>
      <c r="K70" s="34"/>
      <c r="L70" s="23"/>
      <c r="M70" s="185" t="str">
        <f t="shared" si="0"/>
        <v/>
      </c>
      <c r="N70" s="182" t="str">
        <f>IF(K70="","",(VLOOKUP((ROUNDDOWN(M70,0)),Notenschlüssel!$A$4:$D$104,2,0)))</f>
        <v/>
      </c>
      <c r="O70" s="318" t="str">
        <f t="shared" si="1"/>
        <v/>
      </c>
      <c r="P70" s="247"/>
      <c r="Q70" s="23"/>
      <c r="R70" s="185" t="str">
        <f t="shared" si="2"/>
        <v/>
      </c>
      <c r="S70" s="191" t="str">
        <f>IF(P70="","",(VLOOKUP((ROUNDDOWN(R70,0)),Notenschlüssel!$A$4:$D$104,2,0)))</f>
        <v/>
      </c>
      <c r="T70" s="248" t="str">
        <f t="shared" si="3"/>
        <v/>
      </c>
      <c r="U70" s="247"/>
      <c r="V70" s="27"/>
      <c r="W70" s="23"/>
      <c r="X70" s="190" t="str">
        <f t="shared" si="4"/>
        <v/>
      </c>
      <c r="Y70" s="191" t="str">
        <f>IF(X70="","",(VLOOKUP((ROUNDDOWN(X70,0)),Notenschlüssel!$A$4:$D$104,2,0)))</f>
        <v/>
      </c>
      <c r="Z70" s="248" t="str">
        <f t="shared" si="5"/>
        <v/>
      </c>
      <c r="AA70" s="25"/>
      <c r="AB70" s="304" t="str">
        <f t="shared" si="6"/>
        <v/>
      </c>
      <c r="AC70" s="303" t="str">
        <f>IF(AB70="","",(VLOOKUP(ROUND(AB70,0),Notenschlüssel!$A$4:$D$104,2,0)))</f>
        <v/>
      </c>
      <c r="AD70" s="3" t="str">
        <f t="shared" si="7"/>
        <v/>
      </c>
      <c r="AE70" s="27"/>
      <c r="AF70" s="27"/>
      <c r="AG70" s="27"/>
      <c r="AH70" s="27"/>
      <c r="AI70" s="305" t="str">
        <f>IF(OR(AE70="",AF70="",AG70="",AH70=""),"",(ROUND(AE70*Gewichtung!$D$6,1)+ROUND(AF70*Gewichtung!$E$6,1)+ROUND(AG70*Gewichtung!$F$6,1)+ROUND(AH70*Gewichtung!$G$6,1)))</f>
        <v/>
      </c>
      <c r="AJ70" s="301" t="str">
        <f>IF(AI70="","",(VLOOKUP(ROUND(AI70,0),Notenschlüssel!$A$4:$D$104,2,0)))</f>
        <v/>
      </c>
      <c r="AK70" s="4" t="str">
        <f t="shared" si="8"/>
        <v/>
      </c>
      <c r="AL70" s="29"/>
      <c r="AM70" s="312" t="str">
        <f t="shared" si="9"/>
        <v/>
      </c>
      <c r="AN70" s="312" t="str">
        <f t="shared" si="10"/>
        <v/>
      </c>
      <c r="AO70" s="312" t="str">
        <f t="shared" si="11"/>
        <v/>
      </c>
      <c r="AP70" s="313" t="str">
        <f>IF(AC70="","",VLOOKUP(AC70,Notenschlüssel!$B$4:$D$104,3,0))</f>
        <v/>
      </c>
      <c r="AQ70" s="313" t="str">
        <f>IF(AJ70="","",VLOOKUP(AJ70,Notenschlüssel!$B$4:$D$104,3,0))</f>
        <v/>
      </c>
    </row>
    <row r="71" spans="1:43">
      <c r="A71" s="1"/>
      <c r="B71" s="21"/>
      <c r="C71" s="19"/>
      <c r="D71" s="35"/>
      <c r="E71" s="19"/>
      <c r="F71" s="119"/>
      <c r="G71" s="19"/>
      <c r="H71" s="20"/>
      <c r="I71" s="48"/>
      <c r="J71" s="36"/>
      <c r="K71" s="34"/>
      <c r="L71" s="23"/>
      <c r="M71" s="185" t="str">
        <f t="shared" si="0"/>
        <v/>
      </c>
      <c r="N71" s="182" t="str">
        <f>IF(K71="","",(VLOOKUP((ROUNDDOWN(M71,0)),Notenschlüssel!$A$4:$D$104,2,0)))</f>
        <v/>
      </c>
      <c r="O71" s="318" t="str">
        <f t="shared" si="1"/>
        <v/>
      </c>
      <c r="P71" s="247"/>
      <c r="Q71" s="23"/>
      <c r="R71" s="185" t="str">
        <f t="shared" si="2"/>
        <v/>
      </c>
      <c r="S71" s="191" t="str">
        <f>IF(P71="","",(VLOOKUP((ROUNDDOWN(R71,0)),Notenschlüssel!$A$4:$D$104,2,0)))</f>
        <v/>
      </c>
      <c r="T71" s="248" t="str">
        <f t="shared" si="3"/>
        <v/>
      </c>
      <c r="U71" s="247"/>
      <c r="V71" s="27"/>
      <c r="W71" s="23"/>
      <c r="X71" s="190" t="str">
        <f t="shared" si="4"/>
        <v/>
      </c>
      <c r="Y71" s="191" t="str">
        <f>IF(X71="","",(VLOOKUP((ROUNDDOWN(X71,0)),Notenschlüssel!$A$4:$D$104,2,0)))</f>
        <v/>
      </c>
      <c r="Z71" s="248" t="str">
        <f t="shared" si="5"/>
        <v/>
      </c>
      <c r="AA71" s="25"/>
      <c r="AB71" s="304" t="str">
        <f t="shared" si="6"/>
        <v/>
      </c>
      <c r="AC71" s="303" t="str">
        <f>IF(AB71="","",(VLOOKUP(ROUND(AB71,0),Notenschlüssel!$A$4:$D$104,2,0)))</f>
        <v/>
      </c>
      <c r="AD71" s="3" t="str">
        <f t="shared" si="7"/>
        <v/>
      </c>
      <c r="AE71" s="27"/>
      <c r="AF71" s="27"/>
      <c r="AG71" s="27"/>
      <c r="AH71" s="27"/>
      <c r="AI71" s="305" t="str">
        <f>IF(OR(AE71="",AF71="",AG71="",AH71=""),"",(ROUND(AE71*Gewichtung!$D$6,1)+ROUND(AF71*Gewichtung!$E$6,1)+ROUND(AG71*Gewichtung!$F$6,1)+ROUND(AH71*Gewichtung!$G$6,1)))</f>
        <v/>
      </c>
      <c r="AJ71" s="301" t="str">
        <f>IF(AI71="","",(VLOOKUP(ROUND(AI71,0),Notenschlüssel!$A$4:$D$104,2,0)))</f>
        <v/>
      </c>
      <c r="AK71" s="4" t="str">
        <f t="shared" si="8"/>
        <v/>
      </c>
      <c r="AL71" s="29"/>
      <c r="AM71" s="312" t="str">
        <f t="shared" si="9"/>
        <v/>
      </c>
      <c r="AN71" s="312" t="str">
        <f t="shared" si="10"/>
        <v/>
      </c>
      <c r="AO71" s="312" t="str">
        <f t="shared" si="11"/>
        <v/>
      </c>
      <c r="AP71" s="313" t="str">
        <f>IF(AC71="","",VLOOKUP(AC71,Notenschlüssel!$B$4:$D$104,3,0))</f>
        <v/>
      </c>
      <c r="AQ71" s="313" t="str">
        <f>IF(AJ71="","",VLOOKUP(AJ71,Notenschlüssel!$B$4:$D$104,3,0))</f>
        <v/>
      </c>
    </row>
    <row r="72" spans="1:43">
      <c r="A72" s="1"/>
      <c r="B72" s="21"/>
      <c r="C72" s="19"/>
      <c r="D72" s="35"/>
      <c r="E72" s="19"/>
      <c r="F72" s="119"/>
      <c r="G72" s="19"/>
      <c r="H72" s="20"/>
      <c r="I72" s="48"/>
      <c r="J72" s="36"/>
      <c r="K72" s="34"/>
      <c r="L72" s="23"/>
      <c r="M72" s="185" t="str">
        <f t="shared" si="0"/>
        <v/>
      </c>
      <c r="N72" s="182" t="str">
        <f>IF(K72="","",(VLOOKUP((ROUNDDOWN(M72,0)),Notenschlüssel!$A$4:$D$104,2,0)))</f>
        <v/>
      </c>
      <c r="O72" s="318" t="str">
        <f t="shared" si="1"/>
        <v/>
      </c>
      <c r="P72" s="247"/>
      <c r="Q72" s="23"/>
      <c r="R72" s="185" t="str">
        <f t="shared" si="2"/>
        <v/>
      </c>
      <c r="S72" s="191" t="str">
        <f>IF(P72="","",(VLOOKUP((ROUNDDOWN(R72,0)),Notenschlüssel!$A$4:$D$104,2,0)))</f>
        <v/>
      </c>
      <c r="T72" s="248" t="str">
        <f t="shared" si="3"/>
        <v/>
      </c>
      <c r="U72" s="247"/>
      <c r="V72" s="27"/>
      <c r="W72" s="23"/>
      <c r="X72" s="190" t="str">
        <f t="shared" si="4"/>
        <v/>
      </c>
      <c r="Y72" s="191" t="str">
        <f>IF(X72="","",(VLOOKUP((ROUNDDOWN(X72,0)),Notenschlüssel!$A$4:$D$104,2,0)))</f>
        <v/>
      </c>
      <c r="Z72" s="248" t="str">
        <f t="shared" si="5"/>
        <v/>
      </c>
      <c r="AA72" s="25"/>
      <c r="AB72" s="304" t="str">
        <f t="shared" si="6"/>
        <v/>
      </c>
      <c r="AC72" s="303" t="str">
        <f>IF(AB72="","",(VLOOKUP(ROUND(AB72,0),Notenschlüssel!$A$4:$D$104,2,0)))</f>
        <v/>
      </c>
      <c r="AD72" s="3" t="str">
        <f t="shared" si="7"/>
        <v/>
      </c>
      <c r="AE72" s="27"/>
      <c r="AF72" s="27"/>
      <c r="AG72" s="27"/>
      <c r="AH72" s="27"/>
      <c r="AI72" s="305" t="str">
        <f>IF(OR(AE72="",AF72="",AG72="",AH72=""),"",(ROUND(AE72*Gewichtung!$D$6,1)+ROUND(AF72*Gewichtung!$E$6,1)+ROUND(AG72*Gewichtung!$F$6,1)+ROUND(AH72*Gewichtung!$G$6,1)))</f>
        <v/>
      </c>
      <c r="AJ72" s="301" t="str">
        <f>IF(AI72="","",(VLOOKUP(ROUND(AI72,0),Notenschlüssel!$A$4:$D$104,2,0)))</f>
        <v/>
      </c>
      <c r="AK72" s="4" t="str">
        <f t="shared" si="8"/>
        <v/>
      </c>
      <c r="AL72" s="29"/>
      <c r="AM72" s="312" t="str">
        <f t="shared" si="9"/>
        <v/>
      </c>
      <c r="AN72" s="312" t="str">
        <f t="shared" si="10"/>
        <v/>
      </c>
      <c r="AO72" s="312" t="str">
        <f t="shared" si="11"/>
        <v/>
      </c>
      <c r="AP72" s="313" t="str">
        <f>IF(AC72="","",VLOOKUP(AC72,Notenschlüssel!$B$4:$D$104,3,0))</f>
        <v/>
      </c>
      <c r="AQ72" s="313" t="str">
        <f>IF(AJ72="","",VLOOKUP(AJ72,Notenschlüssel!$B$4:$D$104,3,0))</f>
        <v/>
      </c>
    </row>
    <row r="73" spans="1:43">
      <c r="A73" s="1"/>
      <c r="B73" s="21"/>
      <c r="C73" s="19"/>
      <c r="D73" s="35"/>
      <c r="E73" s="19"/>
      <c r="F73" s="119"/>
      <c r="G73" s="19"/>
      <c r="H73" s="20"/>
      <c r="I73" s="48"/>
      <c r="J73" s="36"/>
      <c r="K73" s="34"/>
      <c r="L73" s="23"/>
      <c r="M73" s="185" t="str">
        <f t="shared" si="0"/>
        <v/>
      </c>
      <c r="N73" s="182" t="str">
        <f>IF(K73="","",(VLOOKUP((ROUNDDOWN(M73,0)),Notenschlüssel!$A$4:$D$104,2,0)))</f>
        <v/>
      </c>
      <c r="O73" s="318" t="str">
        <f t="shared" si="1"/>
        <v/>
      </c>
      <c r="P73" s="247"/>
      <c r="Q73" s="23"/>
      <c r="R73" s="185" t="str">
        <f t="shared" si="2"/>
        <v/>
      </c>
      <c r="S73" s="191" t="str">
        <f>IF(P73="","",(VLOOKUP((ROUNDDOWN(R73,0)),Notenschlüssel!$A$4:$D$104,2,0)))</f>
        <v/>
      </c>
      <c r="T73" s="248" t="str">
        <f t="shared" si="3"/>
        <v/>
      </c>
      <c r="U73" s="247"/>
      <c r="V73" s="27"/>
      <c r="W73" s="23"/>
      <c r="X73" s="190" t="str">
        <f t="shared" si="4"/>
        <v/>
      </c>
      <c r="Y73" s="191" t="str">
        <f>IF(X73="","",(VLOOKUP((ROUNDDOWN(X73,0)),Notenschlüssel!$A$4:$D$104,2,0)))</f>
        <v/>
      </c>
      <c r="Z73" s="248" t="str">
        <f t="shared" si="5"/>
        <v/>
      </c>
      <c r="AA73" s="25"/>
      <c r="AB73" s="304" t="str">
        <f t="shared" si="6"/>
        <v/>
      </c>
      <c r="AC73" s="303" t="str">
        <f>IF(AB73="","",(VLOOKUP(ROUND(AB73,0),Notenschlüssel!$A$4:$D$104,2,0)))</f>
        <v/>
      </c>
      <c r="AD73" s="3" t="str">
        <f t="shared" si="7"/>
        <v/>
      </c>
      <c r="AE73" s="27"/>
      <c r="AF73" s="27"/>
      <c r="AG73" s="27"/>
      <c r="AH73" s="27"/>
      <c r="AI73" s="305" t="str">
        <f>IF(OR(AE73="",AF73="",AG73="",AH73=""),"",(ROUND(AE73*Gewichtung!$D$6,1)+ROUND(AF73*Gewichtung!$E$6,1)+ROUND(AG73*Gewichtung!$F$6,1)+ROUND(AH73*Gewichtung!$G$6,1)))</f>
        <v/>
      </c>
      <c r="AJ73" s="301" t="str">
        <f>IF(AI73="","",(VLOOKUP(ROUND(AI73,0),Notenschlüssel!$A$4:$D$104,2,0)))</f>
        <v/>
      </c>
      <c r="AK73" s="4" t="str">
        <f t="shared" si="8"/>
        <v/>
      </c>
      <c r="AL73" s="29"/>
      <c r="AM73" s="312" t="str">
        <f t="shared" si="9"/>
        <v/>
      </c>
      <c r="AN73" s="312" t="str">
        <f t="shared" si="10"/>
        <v/>
      </c>
      <c r="AO73" s="312" t="str">
        <f t="shared" si="11"/>
        <v/>
      </c>
      <c r="AP73" s="313" t="str">
        <f>IF(AC73="","",VLOOKUP(AC73,Notenschlüssel!$B$4:$D$104,3,0))</f>
        <v/>
      </c>
      <c r="AQ73" s="313" t="str">
        <f>IF(AJ73="","",VLOOKUP(AJ73,Notenschlüssel!$B$4:$D$104,3,0))</f>
        <v/>
      </c>
    </row>
    <row r="74" spans="1:43">
      <c r="A74" s="1"/>
      <c r="B74" s="21"/>
      <c r="C74" s="19"/>
      <c r="D74" s="35"/>
      <c r="E74" s="19"/>
      <c r="F74" s="119"/>
      <c r="G74" s="19"/>
      <c r="H74" s="20"/>
      <c r="I74" s="48"/>
      <c r="J74" s="36"/>
      <c r="K74" s="34"/>
      <c r="L74" s="23"/>
      <c r="M74" s="185" t="str">
        <f t="shared" ref="M74:M100" si="12">IF(K74="","",IF(L74&gt;0,((K74*2+L74)/3),K74))</f>
        <v/>
      </c>
      <c r="N74" s="182" t="str">
        <f>IF(K74="","",(VLOOKUP((ROUNDDOWN(M74,0)),Notenschlüssel!$A$4:$D$104,2,0)))</f>
        <v/>
      </c>
      <c r="O74" s="318" t="str">
        <f t="shared" ref="O74:O100" si="13">IF(K74="","",(ROUND(M74*0.4,1)))</f>
        <v/>
      </c>
      <c r="P74" s="247"/>
      <c r="Q74" s="23"/>
      <c r="R74" s="185" t="str">
        <f t="shared" ref="R74:R100" si="14">IF(P74="","",(IF(Q74&gt;0,(P74*2+Q74)/3,P74)))</f>
        <v/>
      </c>
      <c r="S74" s="191" t="str">
        <f>IF(P74="","",(VLOOKUP((ROUNDDOWN(R74,0)),Notenschlüssel!$A$4:$D$104,2,0)))</f>
        <v/>
      </c>
      <c r="T74" s="248" t="str">
        <f t="shared" ref="T74:T100" si="15">IF(R74="","",(ROUND(R74*0.4,1)))</f>
        <v/>
      </c>
      <c r="U74" s="247"/>
      <c r="V74" s="27"/>
      <c r="W74" s="23"/>
      <c r="X74" s="190" t="str">
        <f t="shared" ref="X74:X100" si="16">IF(OR(U74="",V74=""),"",(IF(W74&gt;0,((U74+V74)*2+W74)/3,(U74+V74))))</f>
        <v/>
      </c>
      <c r="Y74" s="191" t="str">
        <f>IF(X74="","",(VLOOKUP((ROUNDDOWN(X74,0)),Notenschlüssel!$A$4:$D$104,2,0)))</f>
        <v/>
      </c>
      <c r="Z74" s="248" t="str">
        <f t="shared" ref="Z74:Z100" si="17">IF(X74="","",(ROUND(X74*0.2,1)))</f>
        <v/>
      </c>
      <c r="AA74" s="25"/>
      <c r="AB74" s="304" t="str">
        <f t="shared" ref="AB74:AB100" si="18">IF(OR(O74="",T74="",Z74=""),"",(ROUND(IF(AA74="x",(O74+T74)*1.25,(O74+T74+Z74)),1)))</f>
        <v/>
      </c>
      <c r="AC74" s="303" t="str">
        <f>IF(AB74="","",(VLOOKUP(ROUND(AB74,0),Notenschlüssel!$A$4:$D$104,2,0)))</f>
        <v/>
      </c>
      <c r="AD74" s="3" t="str">
        <f t="shared" ref="AD74:AD100" si="19">IF(AB74="","",(IF(AB74=0," ",IF(OR(N74&gt;=5.5,S74&gt;=5.5,Y74&gt;=5.5,(ROUND(N74,0)+ROUND(S74,0))=10,(ROUND(N74,0)+ROUND(Y74,0))=10,(ROUND(S74,0)+ROUND(Y74,0))=10,AC74&gt;=4.5),"D"," "))))</f>
        <v/>
      </c>
      <c r="AE74" s="27"/>
      <c r="AF74" s="27"/>
      <c r="AG74" s="27"/>
      <c r="AH74" s="27"/>
      <c r="AI74" s="305" t="str">
        <f>IF(OR(AE74="",AF74="",AG74="",AH74=""),"",(ROUND(AE74*Gewichtung!$D$6,1)+ROUND(AF74*Gewichtung!$E$6,1)+ROUND(AG74*Gewichtung!$F$6,1)+ROUND(AH74*Gewichtung!$G$6,1)))</f>
        <v/>
      </c>
      <c r="AJ74" s="301" t="str">
        <f>IF(AI74="","",(VLOOKUP(ROUND(AI74,0),Notenschlüssel!$A$4:$D$104,2,0)))</f>
        <v/>
      </c>
      <c r="AK74" s="4" t="str">
        <f t="shared" ref="AK74:AK100" si="20">IF(AI74="","",(IF(AJ74&lt;=4.4," ","D")))</f>
        <v/>
      </c>
      <c r="AL74" s="29"/>
      <c r="AM74" s="312" t="str">
        <f t="shared" ref="AM74:AM115" si="21">IF(M74="","",IF(M74&gt;=92,"sehr gut",IF(M74&gt;=81,"gut",IF(M74&gt;=67,"befriedigend",IF(M74&gt;=50,"ausreichend",IF(M74&gt;=30,"mangelhaft",IF(M74&gt;0,"ungenügend",)))))))</f>
        <v/>
      </c>
      <c r="AN74" s="312" t="str">
        <f t="shared" ref="AN74:AN115" si="22">IF(R74="","",IF(R74&gt;=92,"sehr gut",IF(R74&gt;=81,"gut",IF(R74&gt;=67,"befriedigend",IF(R74&gt;=50,"ausreichend",IF(R74&gt;=30,"mangelhaft",IF(R74&gt;0,"ungenügend",)))))))</f>
        <v/>
      </c>
      <c r="AO74" s="312" t="str">
        <f t="shared" ref="AO74:AO115" si="23">IF(X74="","",IF(X74&gt;=92,"sehr gut",IF(X74&gt;=81,"gut",IF(X74&gt;=67,"befriedigend",IF(X74&gt;=50,"ausreichend",IF(X74&gt;=30,"mangelhaft",IF(X74&gt;0,"ungenügend",)))))))</f>
        <v/>
      </c>
      <c r="AP74" s="313" t="str">
        <f>IF(AC74="","",VLOOKUP(AC74,Notenschlüssel!$B$4:$D$104,3,0))</f>
        <v/>
      </c>
      <c r="AQ74" s="313" t="str">
        <f>IF(AJ74="","",VLOOKUP(AJ74,Notenschlüssel!$B$4:$D$104,3,0))</f>
        <v/>
      </c>
    </row>
    <row r="75" spans="1:43">
      <c r="A75" s="1"/>
      <c r="B75" s="21"/>
      <c r="C75" s="19"/>
      <c r="D75" s="35"/>
      <c r="E75" s="19"/>
      <c r="F75" s="119"/>
      <c r="G75" s="19"/>
      <c r="H75" s="20"/>
      <c r="I75" s="48"/>
      <c r="J75" s="36"/>
      <c r="K75" s="34"/>
      <c r="L75" s="23"/>
      <c r="M75" s="185" t="str">
        <f t="shared" si="12"/>
        <v/>
      </c>
      <c r="N75" s="182" t="str">
        <f>IF(K75="","",(VLOOKUP((ROUNDDOWN(M75,0)),Notenschlüssel!$A$4:$D$104,2,0)))</f>
        <v/>
      </c>
      <c r="O75" s="318" t="str">
        <f t="shared" si="13"/>
        <v/>
      </c>
      <c r="P75" s="247"/>
      <c r="Q75" s="23"/>
      <c r="R75" s="185" t="str">
        <f t="shared" si="14"/>
        <v/>
      </c>
      <c r="S75" s="191" t="str">
        <f>IF(P75="","",(VLOOKUP((ROUNDDOWN(R75,0)),Notenschlüssel!$A$4:$D$104,2,0)))</f>
        <v/>
      </c>
      <c r="T75" s="248" t="str">
        <f t="shared" si="15"/>
        <v/>
      </c>
      <c r="U75" s="247"/>
      <c r="V75" s="27"/>
      <c r="W75" s="23"/>
      <c r="X75" s="190" t="str">
        <f t="shared" si="16"/>
        <v/>
      </c>
      <c r="Y75" s="191" t="str">
        <f>IF(X75="","",(VLOOKUP((ROUNDDOWN(X75,0)),Notenschlüssel!$A$4:$D$104,2,0)))</f>
        <v/>
      </c>
      <c r="Z75" s="248" t="str">
        <f t="shared" si="17"/>
        <v/>
      </c>
      <c r="AA75" s="25"/>
      <c r="AB75" s="304" t="str">
        <f t="shared" si="18"/>
        <v/>
      </c>
      <c r="AC75" s="303" t="str">
        <f>IF(AB75="","",(VLOOKUP(ROUND(AB75,0),Notenschlüssel!$A$4:$D$104,2,0)))</f>
        <v/>
      </c>
      <c r="AD75" s="3" t="str">
        <f t="shared" si="19"/>
        <v/>
      </c>
      <c r="AE75" s="27"/>
      <c r="AF75" s="27"/>
      <c r="AG75" s="27"/>
      <c r="AH75" s="27"/>
      <c r="AI75" s="305" t="str">
        <f>IF(OR(AE75="",AF75="",AG75="",AH75=""),"",(ROUND(AE75*Gewichtung!$D$6,1)+ROUND(AF75*Gewichtung!$E$6,1)+ROUND(AG75*Gewichtung!$F$6,1)+ROUND(AH75*Gewichtung!$G$6,1)))</f>
        <v/>
      </c>
      <c r="AJ75" s="301" t="str">
        <f>IF(AI75="","",(VLOOKUP(ROUND(AI75,0),Notenschlüssel!$A$4:$D$104,2,0)))</f>
        <v/>
      </c>
      <c r="AK75" s="4" t="str">
        <f t="shared" si="20"/>
        <v/>
      </c>
      <c r="AL75" s="29"/>
      <c r="AM75" s="312" t="str">
        <f t="shared" si="21"/>
        <v/>
      </c>
      <c r="AN75" s="312" t="str">
        <f t="shared" si="22"/>
        <v/>
      </c>
      <c r="AO75" s="312" t="str">
        <f t="shared" si="23"/>
        <v/>
      </c>
      <c r="AP75" s="313" t="str">
        <f>IF(AC75="","",VLOOKUP(AC75,Notenschlüssel!$B$4:$D$104,3,0))</f>
        <v/>
      </c>
      <c r="AQ75" s="313" t="str">
        <f>IF(AJ75="","",VLOOKUP(AJ75,Notenschlüssel!$B$4:$D$104,3,0))</f>
        <v/>
      </c>
    </row>
    <row r="76" spans="1:43">
      <c r="A76" s="1"/>
      <c r="B76" s="21"/>
      <c r="C76" s="19"/>
      <c r="D76" s="35"/>
      <c r="E76" s="19"/>
      <c r="F76" s="119"/>
      <c r="G76" s="19"/>
      <c r="H76" s="20"/>
      <c r="I76" s="48"/>
      <c r="J76" s="36"/>
      <c r="K76" s="34"/>
      <c r="L76" s="23"/>
      <c r="M76" s="185" t="str">
        <f t="shared" si="12"/>
        <v/>
      </c>
      <c r="N76" s="182" t="str">
        <f>IF(K76="","",(VLOOKUP((ROUNDDOWN(M76,0)),Notenschlüssel!$A$4:$D$104,2,0)))</f>
        <v/>
      </c>
      <c r="O76" s="318" t="str">
        <f t="shared" si="13"/>
        <v/>
      </c>
      <c r="P76" s="247"/>
      <c r="Q76" s="23"/>
      <c r="R76" s="185" t="str">
        <f t="shared" si="14"/>
        <v/>
      </c>
      <c r="S76" s="191" t="str">
        <f>IF(P76="","",(VLOOKUP((ROUNDDOWN(R76,0)),Notenschlüssel!$A$4:$D$104,2,0)))</f>
        <v/>
      </c>
      <c r="T76" s="248" t="str">
        <f t="shared" si="15"/>
        <v/>
      </c>
      <c r="U76" s="247"/>
      <c r="V76" s="27"/>
      <c r="W76" s="23"/>
      <c r="X76" s="190" t="str">
        <f t="shared" si="16"/>
        <v/>
      </c>
      <c r="Y76" s="191" t="str">
        <f>IF(X76="","",(VLOOKUP((ROUNDDOWN(X76,0)),Notenschlüssel!$A$4:$D$104,2,0)))</f>
        <v/>
      </c>
      <c r="Z76" s="248" t="str">
        <f t="shared" si="17"/>
        <v/>
      </c>
      <c r="AA76" s="25"/>
      <c r="AB76" s="304" t="str">
        <f t="shared" si="18"/>
        <v/>
      </c>
      <c r="AC76" s="303" t="str">
        <f>IF(AB76="","",(VLOOKUP(ROUND(AB76,0),Notenschlüssel!$A$4:$D$104,2,0)))</f>
        <v/>
      </c>
      <c r="AD76" s="3" t="str">
        <f t="shared" si="19"/>
        <v/>
      </c>
      <c r="AE76" s="27"/>
      <c r="AF76" s="27"/>
      <c r="AG76" s="27"/>
      <c r="AH76" s="27"/>
      <c r="AI76" s="305" t="str">
        <f>IF(OR(AE76="",AF76="",AG76="",AH76=""),"",(ROUND(AE76*Gewichtung!$D$6,1)+ROUND(AF76*Gewichtung!$E$6,1)+ROUND(AG76*Gewichtung!$F$6,1)+ROUND(AH76*Gewichtung!$G$6,1)))</f>
        <v/>
      </c>
      <c r="AJ76" s="301" t="str">
        <f>IF(AI76="","",(VLOOKUP(ROUND(AI76,0),Notenschlüssel!$A$4:$D$104,2,0)))</f>
        <v/>
      </c>
      <c r="AK76" s="4" t="str">
        <f t="shared" si="20"/>
        <v/>
      </c>
      <c r="AL76" s="29"/>
      <c r="AM76" s="312" t="str">
        <f t="shared" si="21"/>
        <v/>
      </c>
      <c r="AN76" s="312" t="str">
        <f t="shared" si="22"/>
        <v/>
      </c>
      <c r="AO76" s="312" t="str">
        <f t="shared" si="23"/>
        <v/>
      </c>
      <c r="AP76" s="313" t="str">
        <f>IF(AC76="","",VLOOKUP(AC76,Notenschlüssel!$B$4:$D$104,3,0))</f>
        <v/>
      </c>
      <c r="AQ76" s="313" t="str">
        <f>IF(AJ76="","",VLOOKUP(AJ76,Notenschlüssel!$B$4:$D$104,3,0))</f>
        <v/>
      </c>
    </row>
    <row r="77" spans="1:43">
      <c r="A77" s="1"/>
      <c r="B77" s="21"/>
      <c r="C77" s="19"/>
      <c r="D77" s="35"/>
      <c r="E77" s="19"/>
      <c r="F77" s="119"/>
      <c r="G77" s="19"/>
      <c r="H77" s="20"/>
      <c r="I77" s="48"/>
      <c r="J77" s="36"/>
      <c r="K77" s="34"/>
      <c r="L77" s="23"/>
      <c r="M77" s="185" t="str">
        <f t="shared" si="12"/>
        <v/>
      </c>
      <c r="N77" s="182" t="str">
        <f>IF(K77="","",(VLOOKUP((ROUNDDOWN(M77,0)),Notenschlüssel!$A$4:$D$104,2,0)))</f>
        <v/>
      </c>
      <c r="O77" s="318" t="str">
        <f t="shared" si="13"/>
        <v/>
      </c>
      <c r="P77" s="247"/>
      <c r="Q77" s="23"/>
      <c r="R77" s="185" t="str">
        <f t="shared" si="14"/>
        <v/>
      </c>
      <c r="S77" s="191" t="str">
        <f>IF(P77="","",(VLOOKUP((ROUNDDOWN(R77,0)),Notenschlüssel!$A$4:$D$104,2,0)))</f>
        <v/>
      </c>
      <c r="T77" s="248" t="str">
        <f t="shared" si="15"/>
        <v/>
      </c>
      <c r="U77" s="247"/>
      <c r="V77" s="27"/>
      <c r="W77" s="23"/>
      <c r="X77" s="190" t="str">
        <f t="shared" si="16"/>
        <v/>
      </c>
      <c r="Y77" s="191" t="str">
        <f>IF(X77="","",(VLOOKUP((ROUNDDOWN(X77,0)),Notenschlüssel!$A$4:$D$104,2,0)))</f>
        <v/>
      </c>
      <c r="Z77" s="248" t="str">
        <f t="shared" si="17"/>
        <v/>
      </c>
      <c r="AA77" s="25"/>
      <c r="AB77" s="304" t="str">
        <f t="shared" si="18"/>
        <v/>
      </c>
      <c r="AC77" s="303" t="str">
        <f>IF(AB77="","",(VLOOKUP(ROUND(AB77,0),Notenschlüssel!$A$4:$D$104,2,0)))</f>
        <v/>
      </c>
      <c r="AD77" s="3" t="str">
        <f t="shared" si="19"/>
        <v/>
      </c>
      <c r="AE77" s="27"/>
      <c r="AF77" s="27"/>
      <c r="AG77" s="27"/>
      <c r="AH77" s="27"/>
      <c r="AI77" s="305" t="str">
        <f>IF(OR(AE77="",AF77="",AG77="",AH77=""),"",(ROUND(AE77*Gewichtung!$D$6,1)+ROUND(AF77*Gewichtung!$E$6,1)+ROUND(AG77*Gewichtung!$F$6,1)+ROUND(AH77*Gewichtung!$G$6,1)))</f>
        <v/>
      </c>
      <c r="AJ77" s="301" t="str">
        <f>IF(AI77="","",(VLOOKUP(ROUND(AI77,0),Notenschlüssel!$A$4:$D$104,2,0)))</f>
        <v/>
      </c>
      <c r="AK77" s="4" t="str">
        <f t="shared" si="20"/>
        <v/>
      </c>
      <c r="AL77" s="29"/>
      <c r="AM77" s="312" t="str">
        <f t="shared" si="21"/>
        <v/>
      </c>
      <c r="AN77" s="312" t="str">
        <f t="shared" si="22"/>
        <v/>
      </c>
      <c r="AO77" s="312" t="str">
        <f t="shared" si="23"/>
        <v/>
      </c>
      <c r="AP77" s="313" t="str">
        <f>IF(AC77="","",VLOOKUP(AC77,Notenschlüssel!$B$4:$D$104,3,0))</f>
        <v/>
      </c>
      <c r="AQ77" s="313" t="str">
        <f>IF(AJ77="","",VLOOKUP(AJ77,Notenschlüssel!$B$4:$D$104,3,0))</f>
        <v/>
      </c>
    </row>
    <row r="78" spans="1:43">
      <c r="A78" s="1"/>
      <c r="B78" s="21"/>
      <c r="C78" s="19"/>
      <c r="D78" s="35"/>
      <c r="E78" s="19"/>
      <c r="F78" s="119"/>
      <c r="G78" s="19"/>
      <c r="H78" s="20"/>
      <c r="I78" s="48"/>
      <c r="J78" s="36"/>
      <c r="K78" s="34"/>
      <c r="L78" s="23"/>
      <c r="M78" s="185" t="str">
        <f t="shared" si="12"/>
        <v/>
      </c>
      <c r="N78" s="182" t="str">
        <f>IF(K78="","",(VLOOKUP((ROUNDDOWN(M78,0)),Notenschlüssel!$A$4:$D$104,2,0)))</f>
        <v/>
      </c>
      <c r="O78" s="318" t="str">
        <f t="shared" si="13"/>
        <v/>
      </c>
      <c r="P78" s="247"/>
      <c r="Q78" s="23"/>
      <c r="R78" s="185" t="str">
        <f t="shared" si="14"/>
        <v/>
      </c>
      <c r="S78" s="191" t="str">
        <f>IF(P78="","",(VLOOKUP((ROUNDDOWN(R78,0)),Notenschlüssel!$A$4:$D$104,2,0)))</f>
        <v/>
      </c>
      <c r="T78" s="248" t="str">
        <f t="shared" si="15"/>
        <v/>
      </c>
      <c r="U78" s="247"/>
      <c r="V78" s="27"/>
      <c r="W78" s="23"/>
      <c r="X78" s="190" t="str">
        <f t="shared" si="16"/>
        <v/>
      </c>
      <c r="Y78" s="191" t="str">
        <f>IF(X78="","",(VLOOKUP((ROUNDDOWN(X78,0)),Notenschlüssel!$A$4:$D$104,2,0)))</f>
        <v/>
      </c>
      <c r="Z78" s="248" t="str">
        <f t="shared" si="17"/>
        <v/>
      </c>
      <c r="AA78" s="25"/>
      <c r="AB78" s="304" t="str">
        <f t="shared" si="18"/>
        <v/>
      </c>
      <c r="AC78" s="303" t="str">
        <f>IF(AB78="","",(VLOOKUP(ROUND(AB78,0),Notenschlüssel!$A$4:$D$104,2,0)))</f>
        <v/>
      </c>
      <c r="AD78" s="3" t="str">
        <f t="shared" si="19"/>
        <v/>
      </c>
      <c r="AE78" s="27"/>
      <c r="AF78" s="27"/>
      <c r="AG78" s="27"/>
      <c r="AH78" s="27"/>
      <c r="AI78" s="305" t="str">
        <f>IF(OR(AE78="",AF78="",AG78="",AH78=""),"",(ROUND(AE78*Gewichtung!$D$6,1)+ROUND(AF78*Gewichtung!$E$6,1)+ROUND(AG78*Gewichtung!$F$6,1)+ROUND(AH78*Gewichtung!$G$6,1)))</f>
        <v/>
      </c>
      <c r="AJ78" s="301" t="str">
        <f>IF(AI78="","",(VLOOKUP(ROUND(AI78,0),Notenschlüssel!$A$4:$D$104,2,0)))</f>
        <v/>
      </c>
      <c r="AK78" s="4" t="str">
        <f t="shared" si="20"/>
        <v/>
      </c>
      <c r="AL78" s="29"/>
      <c r="AM78" s="312" t="str">
        <f t="shared" si="21"/>
        <v/>
      </c>
      <c r="AN78" s="312" t="str">
        <f t="shared" si="22"/>
        <v/>
      </c>
      <c r="AO78" s="312" t="str">
        <f t="shared" si="23"/>
        <v/>
      </c>
      <c r="AP78" s="313" t="str">
        <f>IF(AC78="","",VLOOKUP(AC78,Notenschlüssel!$B$4:$D$104,3,0))</f>
        <v/>
      </c>
      <c r="AQ78" s="313" t="str">
        <f>IF(AJ78="","",VLOOKUP(AJ78,Notenschlüssel!$B$4:$D$104,3,0))</f>
        <v/>
      </c>
    </row>
    <row r="79" spans="1:43">
      <c r="A79" s="1"/>
      <c r="B79" s="21"/>
      <c r="C79" s="19"/>
      <c r="D79" s="35"/>
      <c r="E79" s="19"/>
      <c r="F79" s="119"/>
      <c r="G79" s="19"/>
      <c r="H79" s="20"/>
      <c r="I79" s="48"/>
      <c r="J79" s="36"/>
      <c r="K79" s="34"/>
      <c r="L79" s="23"/>
      <c r="M79" s="185" t="str">
        <f t="shared" si="12"/>
        <v/>
      </c>
      <c r="N79" s="182" t="str">
        <f>IF(K79="","",(VLOOKUP((ROUNDDOWN(M79,0)),Notenschlüssel!$A$4:$D$104,2,0)))</f>
        <v/>
      </c>
      <c r="O79" s="318" t="str">
        <f t="shared" si="13"/>
        <v/>
      </c>
      <c r="P79" s="247"/>
      <c r="Q79" s="23"/>
      <c r="R79" s="185" t="str">
        <f t="shared" si="14"/>
        <v/>
      </c>
      <c r="S79" s="191" t="str">
        <f>IF(P79="","",(VLOOKUP((ROUNDDOWN(R79,0)),Notenschlüssel!$A$4:$D$104,2,0)))</f>
        <v/>
      </c>
      <c r="T79" s="248" t="str">
        <f t="shared" si="15"/>
        <v/>
      </c>
      <c r="U79" s="247"/>
      <c r="V79" s="27"/>
      <c r="W79" s="23"/>
      <c r="X79" s="190" t="str">
        <f t="shared" si="16"/>
        <v/>
      </c>
      <c r="Y79" s="191" t="str">
        <f>IF(X79="","",(VLOOKUP((ROUNDDOWN(X79,0)),Notenschlüssel!$A$4:$D$104,2,0)))</f>
        <v/>
      </c>
      <c r="Z79" s="248" t="str">
        <f t="shared" si="17"/>
        <v/>
      </c>
      <c r="AA79" s="25"/>
      <c r="AB79" s="304" t="str">
        <f t="shared" si="18"/>
        <v/>
      </c>
      <c r="AC79" s="303" t="str">
        <f>IF(AB79="","",(VLOOKUP(ROUND(AB79,0),Notenschlüssel!$A$4:$D$104,2,0)))</f>
        <v/>
      </c>
      <c r="AD79" s="3" t="str">
        <f t="shared" si="19"/>
        <v/>
      </c>
      <c r="AE79" s="27"/>
      <c r="AF79" s="27"/>
      <c r="AG79" s="27"/>
      <c r="AH79" s="27"/>
      <c r="AI79" s="305" t="str">
        <f>IF(OR(AE79="",AF79="",AG79="",AH79=""),"",(ROUND(AE79*Gewichtung!$D$6,1)+ROUND(AF79*Gewichtung!$E$6,1)+ROUND(AG79*Gewichtung!$F$6,1)+ROUND(AH79*Gewichtung!$G$6,1)))</f>
        <v/>
      </c>
      <c r="AJ79" s="301" t="str">
        <f>IF(AI79="","",(VLOOKUP(ROUND(AI79,0),Notenschlüssel!$A$4:$D$104,2,0)))</f>
        <v/>
      </c>
      <c r="AK79" s="4" t="str">
        <f t="shared" si="20"/>
        <v/>
      </c>
      <c r="AL79" s="29"/>
      <c r="AM79" s="312" t="str">
        <f t="shared" si="21"/>
        <v/>
      </c>
      <c r="AN79" s="312" t="str">
        <f t="shared" si="22"/>
        <v/>
      </c>
      <c r="AO79" s="312" t="str">
        <f t="shared" si="23"/>
        <v/>
      </c>
      <c r="AP79" s="313" t="str">
        <f>IF(AC79="","",VLOOKUP(AC79,Notenschlüssel!$B$4:$D$104,3,0))</f>
        <v/>
      </c>
      <c r="AQ79" s="313" t="str">
        <f>IF(AJ79="","",VLOOKUP(AJ79,Notenschlüssel!$B$4:$D$104,3,0))</f>
        <v/>
      </c>
    </row>
    <row r="80" spans="1:43">
      <c r="A80" s="1"/>
      <c r="B80" s="21"/>
      <c r="C80" s="19"/>
      <c r="D80" s="35"/>
      <c r="E80" s="19"/>
      <c r="F80" s="119"/>
      <c r="G80" s="19"/>
      <c r="H80" s="20"/>
      <c r="I80" s="48"/>
      <c r="J80" s="36"/>
      <c r="K80" s="34"/>
      <c r="L80" s="23"/>
      <c r="M80" s="185" t="str">
        <f t="shared" si="12"/>
        <v/>
      </c>
      <c r="N80" s="182" t="str">
        <f>IF(K80="","",(VLOOKUP((ROUNDDOWN(M80,0)),Notenschlüssel!$A$4:$D$104,2,0)))</f>
        <v/>
      </c>
      <c r="O80" s="318" t="str">
        <f t="shared" si="13"/>
        <v/>
      </c>
      <c r="P80" s="247"/>
      <c r="Q80" s="23"/>
      <c r="R80" s="185" t="str">
        <f t="shared" si="14"/>
        <v/>
      </c>
      <c r="S80" s="191" t="str">
        <f>IF(P80="","",(VLOOKUP((ROUNDDOWN(R80,0)),Notenschlüssel!$A$4:$D$104,2,0)))</f>
        <v/>
      </c>
      <c r="T80" s="248" t="str">
        <f t="shared" si="15"/>
        <v/>
      </c>
      <c r="U80" s="247"/>
      <c r="V80" s="27"/>
      <c r="W80" s="23"/>
      <c r="X80" s="190" t="str">
        <f t="shared" si="16"/>
        <v/>
      </c>
      <c r="Y80" s="191" t="str">
        <f>IF(X80="","",(VLOOKUP((ROUNDDOWN(X80,0)),Notenschlüssel!$A$4:$D$104,2,0)))</f>
        <v/>
      </c>
      <c r="Z80" s="248" t="str">
        <f t="shared" si="17"/>
        <v/>
      </c>
      <c r="AA80" s="25"/>
      <c r="AB80" s="304" t="str">
        <f t="shared" si="18"/>
        <v/>
      </c>
      <c r="AC80" s="303" t="str">
        <f>IF(AB80="","",(VLOOKUP(ROUND(AB80,0),Notenschlüssel!$A$4:$D$104,2,0)))</f>
        <v/>
      </c>
      <c r="AD80" s="3" t="str">
        <f t="shared" si="19"/>
        <v/>
      </c>
      <c r="AE80" s="27"/>
      <c r="AF80" s="27"/>
      <c r="AG80" s="27"/>
      <c r="AH80" s="27"/>
      <c r="AI80" s="305" t="str">
        <f>IF(OR(AE80="",AF80="",AG80="",AH80=""),"",(ROUND(AE80*Gewichtung!$D$6,1)+ROUND(AF80*Gewichtung!$E$6,1)+ROUND(AG80*Gewichtung!$F$6,1)+ROUND(AH80*Gewichtung!$G$6,1)))</f>
        <v/>
      </c>
      <c r="AJ80" s="301" t="str">
        <f>IF(AI80="","",(VLOOKUP(ROUND(AI80,0),Notenschlüssel!$A$4:$D$104,2,0)))</f>
        <v/>
      </c>
      <c r="AK80" s="4" t="str">
        <f t="shared" si="20"/>
        <v/>
      </c>
      <c r="AL80" s="29"/>
      <c r="AM80" s="312" t="str">
        <f t="shared" si="21"/>
        <v/>
      </c>
      <c r="AN80" s="312" t="str">
        <f t="shared" si="22"/>
        <v/>
      </c>
      <c r="AO80" s="312" t="str">
        <f t="shared" si="23"/>
        <v/>
      </c>
      <c r="AP80" s="313" t="str">
        <f>IF(AC80="","",VLOOKUP(AC80,Notenschlüssel!$B$4:$D$104,3,0))</f>
        <v/>
      </c>
      <c r="AQ80" s="313" t="str">
        <f>IF(AJ80="","",VLOOKUP(AJ80,Notenschlüssel!$B$4:$D$104,3,0))</f>
        <v/>
      </c>
    </row>
    <row r="81" spans="1:43">
      <c r="A81" s="1"/>
      <c r="B81" s="21"/>
      <c r="C81" s="19"/>
      <c r="D81" s="35"/>
      <c r="E81" s="19"/>
      <c r="F81" s="119"/>
      <c r="G81" s="19"/>
      <c r="H81" s="20"/>
      <c r="I81" s="48"/>
      <c r="J81" s="36"/>
      <c r="K81" s="34"/>
      <c r="L81" s="23"/>
      <c r="M81" s="185" t="str">
        <f t="shared" si="12"/>
        <v/>
      </c>
      <c r="N81" s="182" t="str">
        <f>IF(K81="","",(VLOOKUP((ROUNDDOWN(M81,0)),Notenschlüssel!$A$4:$D$104,2,0)))</f>
        <v/>
      </c>
      <c r="O81" s="318" t="str">
        <f t="shared" si="13"/>
        <v/>
      </c>
      <c r="P81" s="247"/>
      <c r="Q81" s="23"/>
      <c r="R81" s="185" t="str">
        <f t="shared" si="14"/>
        <v/>
      </c>
      <c r="S81" s="191" t="str">
        <f>IF(P81="","",(VLOOKUP((ROUNDDOWN(R81,0)),Notenschlüssel!$A$4:$D$104,2,0)))</f>
        <v/>
      </c>
      <c r="T81" s="248" t="str">
        <f t="shared" si="15"/>
        <v/>
      </c>
      <c r="U81" s="247"/>
      <c r="V81" s="27"/>
      <c r="W81" s="23"/>
      <c r="X81" s="190" t="str">
        <f t="shared" si="16"/>
        <v/>
      </c>
      <c r="Y81" s="191" t="str">
        <f>IF(X81="","",(VLOOKUP((ROUNDDOWN(X81,0)),Notenschlüssel!$A$4:$D$104,2,0)))</f>
        <v/>
      </c>
      <c r="Z81" s="248" t="str">
        <f t="shared" si="17"/>
        <v/>
      </c>
      <c r="AA81" s="25"/>
      <c r="AB81" s="304" t="str">
        <f t="shared" si="18"/>
        <v/>
      </c>
      <c r="AC81" s="303" t="str">
        <f>IF(AB81="","",(VLOOKUP(ROUND(AB81,0),Notenschlüssel!$A$4:$D$104,2,0)))</f>
        <v/>
      </c>
      <c r="AD81" s="3" t="str">
        <f t="shared" si="19"/>
        <v/>
      </c>
      <c r="AE81" s="27"/>
      <c r="AF81" s="27"/>
      <c r="AG81" s="27"/>
      <c r="AH81" s="27"/>
      <c r="AI81" s="305" t="str">
        <f>IF(OR(AE81="",AF81="",AG81="",AH81=""),"",(ROUND(AE81*Gewichtung!$D$6,1)+ROUND(AF81*Gewichtung!$E$6,1)+ROUND(AG81*Gewichtung!$F$6,1)+ROUND(AH81*Gewichtung!$G$6,1)))</f>
        <v/>
      </c>
      <c r="AJ81" s="301" t="str">
        <f>IF(AI81="","",(VLOOKUP(ROUND(AI81,0),Notenschlüssel!$A$4:$D$104,2,0)))</f>
        <v/>
      </c>
      <c r="AK81" s="4" t="str">
        <f t="shared" si="20"/>
        <v/>
      </c>
      <c r="AL81" s="29"/>
      <c r="AM81" s="312" t="str">
        <f t="shared" si="21"/>
        <v/>
      </c>
      <c r="AN81" s="312" t="str">
        <f t="shared" si="22"/>
        <v/>
      </c>
      <c r="AO81" s="312" t="str">
        <f t="shared" si="23"/>
        <v/>
      </c>
      <c r="AP81" s="313" t="str">
        <f>IF(AC81="","",VLOOKUP(AC81,Notenschlüssel!$B$4:$D$104,3,0))</f>
        <v/>
      </c>
      <c r="AQ81" s="313" t="str">
        <f>IF(AJ81="","",VLOOKUP(AJ81,Notenschlüssel!$B$4:$D$104,3,0))</f>
        <v/>
      </c>
    </row>
    <row r="82" spans="1:43">
      <c r="A82" s="1"/>
      <c r="B82" s="21"/>
      <c r="C82" s="19"/>
      <c r="D82" s="35"/>
      <c r="E82" s="19"/>
      <c r="F82" s="119"/>
      <c r="G82" s="19"/>
      <c r="H82" s="20"/>
      <c r="I82" s="48"/>
      <c r="J82" s="36"/>
      <c r="K82" s="34"/>
      <c r="L82" s="23"/>
      <c r="M82" s="185" t="str">
        <f t="shared" si="12"/>
        <v/>
      </c>
      <c r="N82" s="182" t="str">
        <f>IF(K82="","",(VLOOKUP((ROUNDDOWN(M82,0)),Notenschlüssel!$A$4:$D$104,2,0)))</f>
        <v/>
      </c>
      <c r="O82" s="318" t="str">
        <f t="shared" si="13"/>
        <v/>
      </c>
      <c r="P82" s="247"/>
      <c r="Q82" s="23"/>
      <c r="R82" s="185" t="str">
        <f t="shared" si="14"/>
        <v/>
      </c>
      <c r="S82" s="191" t="str">
        <f>IF(P82="","",(VLOOKUP((ROUNDDOWN(R82,0)),Notenschlüssel!$A$4:$D$104,2,0)))</f>
        <v/>
      </c>
      <c r="T82" s="248" t="str">
        <f t="shared" si="15"/>
        <v/>
      </c>
      <c r="U82" s="247"/>
      <c r="V82" s="27"/>
      <c r="W82" s="23"/>
      <c r="X82" s="190" t="str">
        <f t="shared" si="16"/>
        <v/>
      </c>
      <c r="Y82" s="191" t="str">
        <f>IF(X82="","",(VLOOKUP((ROUNDDOWN(X82,0)),Notenschlüssel!$A$4:$D$104,2,0)))</f>
        <v/>
      </c>
      <c r="Z82" s="248" t="str">
        <f t="shared" si="17"/>
        <v/>
      </c>
      <c r="AA82" s="25"/>
      <c r="AB82" s="304" t="str">
        <f t="shared" si="18"/>
        <v/>
      </c>
      <c r="AC82" s="303" t="str">
        <f>IF(AB82="","",(VLOOKUP(ROUND(AB82,0),Notenschlüssel!$A$4:$D$104,2,0)))</f>
        <v/>
      </c>
      <c r="AD82" s="3" t="str">
        <f t="shared" si="19"/>
        <v/>
      </c>
      <c r="AE82" s="27"/>
      <c r="AF82" s="27"/>
      <c r="AG82" s="27"/>
      <c r="AH82" s="27"/>
      <c r="AI82" s="305" t="str">
        <f>IF(OR(AE82="",AF82="",AG82="",AH82=""),"",(ROUND(AE82*Gewichtung!$D$6,1)+ROUND(AF82*Gewichtung!$E$6,1)+ROUND(AG82*Gewichtung!$F$6,1)+ROUND(AH82*Gewichtung!$G$6,1)))</f>
        <v/>
      </c>
      <c r="AJ82" s="301" t="str">
        <f>IF(AI82="","",(VLOOKUP(ROUND(AI82,0),Notenschlüssel!$A$4:$D$104,2,0)))</f>
        <v/>
      </c>
      <c r="AK82" s="4" t="str">
        <f t="shared" si="20"/>
        <v/>
      </c>
      <c r="AL82" s="29"/>
      <c r="AM82" s="312" t="str">
        <f t="shared" si="21"/>
        <v/>
      </c>
      <c r="AN82" s="312" t="str">
        <f t="shared" si="22"/>
        <v/>
      </c>
      <c r="AO82" s="312" t="str">
        <f t="shared" si="23"/>
        <v/>
      </c>
      <c r="AP82" s="313" t="str">
        <f>IF(AC82="","",VLOOKUP(AC82,Notenschlüssel!$B$4:$D$104,3,0))</f>
        <v/>
      </c>
      <c r="AQ82" s="313" t="str">
        <f>IF(AJ82="","",VLOOKUP(AJ82,Notenschlüssel!$B$4:$D$104,3,0))</f>
        <v/>
      </c>
    </row>
    <row r="83" spans="1:43">
      <c r="A83" s="1"/>
      <c r="B83" s="21"/>
      <c r="C83" s="19"/>
      <c r="D83" s="35"/>
      <c r="E83" s="19"/>
      <c r="F83" s="119"/>
      <c r="G83" s="19"/>
      <c r="H83" s="20"/>
      <c r="I83" s="48"/>
      <c r="J83" s="36"/>
      <c r="K83" s="34"/>
      <c r="L83" s="23"/>
      <c r="M83" s="185" t="str">
        <f t="shared" si="12"/>
        <v/>
      </c>
      <c r="N83" s="182" t="str">
        <f>IF(K83="","",(VLOOKUP((ROUNDDOWN(M83,0)),Notenschlüssel!$A$4:$D$104,2,0)))</f>
        <v/>
      </c>
      <c r="O83" s="318" t="str">
        <f t="shared" si="13"/>
        <v/>
      </c>
      <c r="P83" s="247"/>
      <c r="Q83" s="23"/>
      <c r="R83" s="185" t="str">
        <f t="shared" si="14"/>
        <v/>
      </c>
      <c r="S83" s="191" t="str">
        <f>IF(P83="","",(VLOOKUP((ROUNDDOWN(R83,0)),Notenschlüssel!$A$4:$D$104,2,0)))</f>
        <v/>
      </c>
      <c r="T83" s="248" t="str">
        <f t="shared" si="15"/>
        <v/>
      </c>
      <c r="U83" s="247"/>
      <c r="V83" s="27"/>
      <c r="W83" s="23"/>
      <c r="X83" s="190" t="str">
        <f t="shared" si="16"/>
        <v/>
      </c>
      <c r="Y83" s="191" t="str">
        <f>IF(X83="","",(VLOOKUP((ROUNDDOWN(X83,0)),Notenschlüssel!$A$4:$D$104,2,0)))</f>
        <v/>
      </c>
      <c r="Z83" s="248" t="str">
        <f t="shared" si="17"/>
        <v/>
      </c>
      <c r="AA83" s="25"/>
      <c r="AB83" s="304" t="str">
        <f t="shared" si="18"/>
        <v/>
      </c>
      <c r="AC83" s="303" t="str">
        <f>IF(AB83="","",(VLOOKUP(ROUND(AB83,0),Notenschlüssel!$A$4:$D$104,2,0)))</f>
        <v/>
      </c>
      <c r="AD83" s="3" t="str">
        <f t="shared" si="19"/>
        <v/>
      </c>
      <c r="AE83" s="27"/>
      <c r="AF83" s="27"/>
      <c r="AG83" s="27"/>
      <c r="AH83" s="27"/>
      <c r="AI83" s="305" t="str">
        <f>IF(OR(AE83="",AF83="",AG83="",AH83=""),"",(ROUND(AE83*Gewichtung!$D$6,1)+ROUND(AF83*Gewichtung!$E$6,1)+ROUND(AG83*Gewichtung!$F$6,1)+ROUND(AH83*Gewichtung!$G$6,1)))</f>
        <v/>
      </c>
      <c r="AJ83" s="301" t="str">
        <f>IF(AI83="","",(VLOOKUP(ROUND(AI83,0),Notenschlüssel!$A$4:$D$104,2,0)))</f>
        <v/>
      </c>
      <c r="AK83" s="4" t="str">
        <f t="shared" si="20"/>
        <v/>
      </c>
      <c r="AL83" s="29"/>
      <c r="AM83" s="312" t="str">
        <f t="shared" si="21"/>
        <v/>
      </c>
      <c r="AN83" s="312" t="str">
        <f t="shared" si="22"/>
        <v/>
      </c>
      <c r="AO83" s="312" t="str">
        <f t="shared" si="23"/>
        <v/>
      </c>
      <c r="AP83" s="313" t="str">
        <f>IF(AC83="","",VLOOKUP(AC83,Notenschlüssel!$B$4:$D$104,3,0))</f>
        <v/>
      </c>
      <c r="AQ83" s="313" t="str">
        <f>IF(AJ83="","",VLOOKUP(AJ83,Notenschlüssel!$B$4:$D$104,3,0))</f>
        <v/>
      </c>
    </row>
    <row r="84" spans="1:43">
      <c r="A84" s="1"/>
      <c r="B84" s="21"/>
      <c r="C84" s="19"/>
      <c r="D84" s="35"/>
      <c r="E84" s="19"/>
      <c r="F84" s="119"/>
      <c r="G84" s="19"/>
      <c r="H84" s="20"/>
      <c r="I84" s="48"/>
      <c r="J84" s="36"/>
      <c r="K84" s="34"/>
      <c r="L84" s="23"/>
      <c r="M84" s="185" t="str">
        <f t="shared" si="12"/>
        <v/>
      </c>
      <c r="N84" s="182" t="str">
        <f>IF(K84="","",(VLOOKUP((ROUNDDOWN(M84,0)),Notenschlüssel!$A$4:$D$104,2,0)))</f>
        <v/>
      </c>
      <c r="O84" s="318" t="str">
        <f t="shared" si="13"/>
        <v/>
      </c>
      <c r="P84" s="247"/>
      <c r="Q84" s="23"/>
      <c r="R84" s="185" t="str">
        <f t="shared" si="14"/>
        <v/>
      </c>
      <c r="S84" s="191" t="str">
        <f>IF(P84="","",(VLOOKUP((ROUNDDOWN(R84,0)),Notenschlüssel!$A$4:$D$104,2,0)))</f>
        <v/>
      </c>
      <c r="T84" s="248" t="str">
        <f t="shared" si="15"/>
        <v/>
      </c>
      <c r="U84" s="247"/>
      <c r="V84" s="27"/>
      <c r="W84" s="23"/>
      <c r="X84" s="190" t="str">
        <f t="shared" si="16"/>
        <v/>
      </c>
      <c r="Y84" s="191" t="str">
        <f>IF(X84="","",(VLOOKUP((ROUNDDOWN(X84,0)),Notenschlüssel!$A$4:$D$104,2,0)))</f>
        <v/>
      </c>
      <c r="Z84" s="248" t="str">
        <f t="shared" si="17"/>
        <v/>
      </c>
      <c r="AA84" s="25"/>
      <c r="AB84" s="304" t="str">
        <f t="shared" si="18"/>
        <v/>
      </c>
      <c r="AC84" s="303" t="str">
        <f>IF(AB84="","",(VLOOKUP(ROUND(AB84,0),Notenschlüssel!$A$4:$D$104,2,0)))</f>
        <v/>
      </c>
      <c r="AD84" s="3" t="str">
        <f t="shared" si="19"/>
        <v/>
      </c>
      <c r="AE84" s="27"/>
      <c r="AF84" s="27"/>
      <c r="AG84" s="27"/>
      <c r="AH84" s="27"/>
      <c r="AI84" s="305" t="str">
        <f>IF(OR(AE84="",AF84="",AG84="",AH84=""),"",(ROUND(AE84*Gewichtung!$D$6,1)+ROUND(AF84*Gewichtung!$E$6,1)+ROUND(AG84*Gewichtung!$F$6,1)+ROUND(AH84*Gewichtung!$G$6,1)))</f>
        <v/>
      </c>
      <c r="AJ84" s="301" t="str">
        <f>IF(AI84="","",(VLOOKUP(ROUND(AI84,0),Notenschlüssel!$A$4:$D$104,2,0)))</f>
        <v/>
      </c>
      <c r="AK84" s="4" t="str">
        <f t="shared" si="20"/>
        <v/>
      </c>
      <c r="AL84" s="29"/>
      <c r="AM84" s="312" t="str">
        <f t="shared" si="21"/>
        <v/>
      </c>
      <c r="AN84" s="312" t="str">
        <f t="shared" si="22"/>
        <v/>
      </c>
      <c r="AO84" s="312" t="str">
        <f t="shared" si="23"/>
        <v/>
      </c>
      <c r="AP84" s="313" t="str">
        <f>IF(AC84="","",VLOOKUP(AC84,Notenschlüssel!$B$4:$D$104,3,0))</f>
        <v/>
      </c>
      <c r="AQ84" s="313" t="str">
        <f>IF(AJ84="","",VLOOKUP(AJ84,Notenschlüssel!$B$4:$D$104,3,0))</f>
        <v/>
      </c>
    </row>
    <row r="85" spans="1:43">
      <c r="A85" s="1"/>
      <c r="B85" s="21"/>
      <c r="C85" s="19"/>
      <c r="D85" s="35"/>
      <c r="E85" s="19"/>
      <c r="F85" s="119"/>
      <c r="G85" s="19"/>
      <c r="H85" s="20"/>
      <c r="I85" s="48"/>
      <c r="J85" s="36"/>
      <c r="K85" s="34"/>
      <c r="L85" s="23"/>
      <c r="M85" s="185" t="str">
        <f t="shared" si="12"/>
        <v/>
      </c>
      <c r="N85" s="182" t="str">
        <f>IF(K85="","",(VLOOKUP((ROUNDDOWN(M85,0)),Notenschlüssel!$A$4:$D$104,2,0)))</f>
        <v/>
      </c>
      <c r="O85" s="318" t="str">
        <f t="shared" si="13"/>
        <v/>
      </c>
      <c r="P85" s="247"/>
      <c r="Q85" s="23"/>
      <c r="R85" s="185" t="str">
        <f t="shared" si="14"/>
        <v/>
      </c>
      <c r="S85" s="191" t="str">
        <f>IF(P85="","",(VLOOKUP((ROUNDDOWN(R85,0)),Notenschlüssel!$A$4:$D$104,2,0)))</f>
        <v/>
      </c>
      <c r="T85" s="248" t="str">
        <f t="shared" si="15"/>
        <v/>
      </c>
      <c r="U85" s="247"/>
      <c r="V85" s="27"/>
      <c r="W85" s="23"/>
      <c r="X85" s="190" t="str">
        <f t="shared" si="16"/>
        <v/>
      </c>
      <c r="Y85" s="191" t="str">
        <f>IF(X85="","",(VLOOKUP((ROUNDDOWN(X85,0)),Notenschlüssel!$A$4:$D$104,2,0)))</f>
        <v/>
      </c>
      <c r="Z85" s="248" t="str">
        <f t="shared" si="17"/>
        <v/>
      </c>
      <c r="AA85" s="25"/>
      <c r="AB85" s="304" t="str">
        <f t="shared" si="18"/>
        <v/>
      </c>
      <c r="AC85" s="303" t="str">
        <f>IF(AB85="","",(VLOOKUP(ROUND(AB85,0),Notenschlüssel!$A$4:$D$104,2,0)))</f>
        <v/>
      </c>
      <c r="AD85" s="3" t="str">
        <f t="shared" si="19"/>
        <v/>
      </c>
      <c r="AE85" s="27"/>
      <c r="AF85" s="27"/>
      <c r="AG85" s="27"/>
      <c r="AH85" s="27"/>
      <c r="AI85" s="305" t="str">
        <f>IF(OR(AE85="",AF85="",AG85="",AH85=""),"",(ROUND(AE85*Gewichtung!$D$6,1)+ROUND(AF85*Gewichtung!$E$6,1)+ROUND(AG85*Gewichtung!$F$6,1)+ROUND(AH85*Gewichtung!$G$6,1)))</f>
        <v/>
      </c>
      <c r="AJ85" s="301" t="str">
        <f>IF(AI85="","",(VLOOKUP(ROUND(AI85,0),Notenschlüssel!$A$4:$D$104,2,0)))</f>
        <v/>
      </c>
      <c r="AK85" s="4" t="str">
        <f t="shared" si="20"/>
        <v/>
      </c>
      <c r="AL85" s="29"/>
      <c r="AM85" s="312" t="str">
        <f t="shared" si="21"/>
        <v/>
      </c>
      <c r="AN85" s="312" t="str">
        <f t="shared" si="22"/>
        <v/>
      </c>
      <c r="AO85" s="312" t="str">
        <f t="shared" si="23"/>
        <v/>
      </c>
      <c r="AP85" s="313" t="str">
        <f>IF(AC85="","",VLOOKUP(AC85,Notenschlüssel!$B$4:$D$104,3,0))</f>
        <v/>
      </c>
      <c r="AQ85" s="313" t="str">
        <f>IF(AJ85="","",VLOOKUP(AJ85,Notenschlüssel!$B$4:$D$104,3,0))</f>
        <v/>
      </c>
    </row>
    <row r="86" spans="1:43">
      <c r="A86" s="1"/>
      <c r="B86" s="21"/>
      <c r="C86" s="19"/>
      <c r="D86" s="35"/>
      <c r="E86" s="19"/>
      <c r="F86" s="119"/>
      <c r="G86" s="19"/>
      <c r="H86" s="20"/>
      <c r="I86" s="48"/>
      <c r="J86" s="36"/>
      <c r="K86" s="34"/>
      <c r="L86" s="23"/>
      <c r="M86" s="185" t="str">
        <f t="shared" si="12"/>
        <v/>
      </c>
      <c r="N86" s="182" t="str">
        <f>IF(K86="","",(VLOOKUP((ROUNDDOWN(M86,0)),Notenschlüssel!$A$4:$D$104,2,0)))</f>
        <v/>
      </c>
      <c r="O86" s="318" t="str">
        <f t="shared" si="13"/>
        <v/>
      </c>
      <c r="P86" s="247"/>
      <c r="Q86" s="23"/>
      <c r="R86" s="185" t="str">
        <f t="shared" si="14"/>
        <v/>
      </c>
      <c r="S86" s="191" t="str">
        <f>IF(P86="","",(VLOOKUP((ROUNDDOWN(R86,0)),Notenschlüssel!$A$4:$D$104,2,0)))</f>
        <v/>
      </c>
      <c r="T86" s="248" t="str">
        <f t="shared" si="15"/>
        <v/>
      </c>
      <c r="U86" s="247"/>
      <c r="V86" s="27"/>
      <c r="W86" s="23"/>
      <c r="X86" s="190" t="str">
        <f t="shared" si="16"/>
        <v/>
      </c>
      <c r="Y86" s="191" t="str">
        <f>IF(X86="","",(VLOOKUP((ROUNDDOWN(X86,0)),Notenschlüssel!$A$4:$D$104,2,0)))</f>
        <v/>
      </c>
      <c r="Z86" s="248" t="str">
        <f t="shared" si="17"/>
        <v/>
      </c>
      <c r="AA86" s="25"/>
      <c r="AB86" s="304" t="str">
        <f t="shared" si="18"/>
        <v/>
      </c>
      <c r="AC86" s="303" t="str">
        <f>IF(AB86="","",(VLOOKUP(ROUND(AB86,0),Notenschlüssel!$A$4:$D$104,2,0)))</f>
        <v/>
      </c>
      <c r="AD86" s="3" t="str">
        <f t="shared" si="19"/>
        <v/>
      </c>
      <c r="AE86" s="27"/>
      <c r="AF86" s="27"/>
      <c r="AG86" s="27"/>
      <c r="AH86" s="27"/>
      <c r="AI86" s="305" t="str">
        <f>IF(OR(AE86="",AF86="",AG86="",AH86=""),"",(ROUND(AE86*Gewichtung!$D$6,1)+ROUND(AF86*Gewichtung!$E$6,1)+ROUND(AG86*Gewichtung!$F$6,1)+ROUND(AH86*Gewichtung!$G$6,1)))</f>
        <v/>
      </c>
      <c r="AJ86" s="301" t="str">
        <f>IF(AI86="","",(VLOOKUP(ROUND(AI86,0),Notenschlüssel!$A$4:$D$104,2,0)))</f>
        <v/>
      </c>
      <c r="AK86" s="4" t="str">
        <f t="shared" si="20"/>
        <v/>
      </c>
      <c r="AL86" s="29"/>
      <c r="AM86" s="312" t="str">
        <f t="shared" si="21"/>
        <v/>
      </c>
      <c r="AN86" s="312" t="str">
        <f t="shared" si="22"/>
        <v/>
      </c>
      <c r="AO86" s="312" t="str">
        <f t="shared" si="23"/>
        <v/>
      </c>
      <c r="AP86" s="313" t="str">
        <f>IF(AC86="","",VLOOKUP(AC86,Notenschlüssel!$B$4:$D$104,3,0))</f>
        <v/>
      </c>
      <c r="AQ86" s="313" t="str">
        <f>IF(AJ86="","",VLOOKUP(AJ86,Notenschlüssel!$B$4:$D$104,3,0))</f>
        <v/>
      </c>
    </row>
    <row r="87" spans="1:43">
      <c r="A87" s="1"/>
      <c r="B87" s="21"/>
      <c r="C87" s="19"/>
      <c r="D87" s="35"/>
      <c r="E87" s="19"/>
      <c r="F87" s="119"/>
      <c r="G87" s="19"/>
      <c r="H87" s="20"/>
      <c r="I87" s="48"/>
      <c r="J87" s="36"/>
      <c r="K87" s="34"/>
      <c r="L87" s="23"/>
      <c r="M87" s="185" t="str">
        <f t="shared" si="12"/>
        <v/>
      </c>
      <c r="N87" s="182" t="str">
        <f>IF(K87="","",(VLOOKUP((ROUNDDOWN(M87,0)),Notenschlüssel!$A$4:$D$104,2,0)))</f>
        <v/>
      </c>
      <c r="O87" s="318" t="str">
        <f t="shared" si="13"/>
        <v/>
      </c>
      <c r="P87" s="247"/>
      <c r="Q87" s="23"/>
      <c r="R87" s="185" t="str">
        <f t="shared" si="14"/>
        <v/>
      </c>
      <c r="S87" s="191" t="str">
        <f>IF(P87="","",(VLOOKUP((ROUNDDOWN(R87,0)),Notenschlüssel!$A$4:$D$104,2,0)))</f>
        <v/>
      </c>
      <c r="T87" s="248" t="str">
        <f t="shared" si="15"/>
        <v/>
      </c>
      <c r="U87" s="247"/>
      <c r="V87" s="27"/>
      <c r="W87" s="23"/>
      <c r="X87" s="190" t="str">
        <f t="shared" si="16"/>
        <v/>
      </c>
      <c r="Y87" s="191" t="str">
        <f>IF(X87="","",(VLOOKUP((ROUNDDOWN(X87,0)),Notenschlüssel!$A$4:$D$104,2,0)))</f>
        <v/>
      </c>
      <c r="Z87" s="248" t="str">
        <f t="shared" si="17"/>
        <v/>
      </c>
      <c r="AA87" s="25"/>
      <c r="AB87" s="304" t="str">
        <f t="shared" si="18"/>
        <v/>
      </c>
      <c r="AC87" s="303" t="str">
        <f>IF(AB87="","",(VLOOKUP(ROUND(AB87,0),Notenschlüssel!$A$4:$D$104,2,0)))</f>
        <v/>
      </c>
      <c r="AD87" s="3" t="str">
        <f t="shared" si="19"/>
        <v/>
      </c>
      <c r="AE87" s="27"/>
      <c r="AF87" s="27"/>
      <c r="AG87" s="27"/>
      <c r="AH87" s="27"/>
      <c r="AI87" s="305" t="str">
        <f>IF(OR(AE87="",AF87="",AG87="",AH87=""),"",(ROUND(AE87*Gewichtung!$D$6,1)+ROUND(AF87*Gewichtung!$E$6,1)+ROUND(AG87*Gewichtung!$F$6,1)+ROUND(AH87*Gewichtung!$G$6,1)))</f>
        <v/>
      </c>
      <c r="AJ87" s="301" t="str">
        <f>IF(AI87="","",(VLOOKUP(ROUND(AI87,0),Notenschlüssel!$A$4:$D$104,2,0)))</f>
        <v/>
      </c>
      <c r="AK87" s="4" t="str">
        <f t="shared" si="20"/>
        <v/>
      </c>
      <c r="AL87" s="29"/>
      <c r="AM87" s="312" t="str">
        <f t="shared" si="21"/>
        <v/>
      </c>
      <c r="AN87" s="312" t="str">
        <f t="shared" si="22"/>
        <v/>
      </c>
      <c r="AO87" s="312" t="str">
        <f t="shared" si="23"/>
        <v/>
      </c>
      <c r="AP87" s="313" t="str">
        <f>IF(AC87="","",VLOOKUP(AC87,Notenschlüssel!$B$4:$D$104,3,0))</f>
        <v/>
      </c>
      <c r="AQ87" s="313" t="str">
        <f>IF(AJ87="","",VLOOKUP(AJ87,Notenschlüssel!$B$4:$D$104,3,0))</f>
        <v/>
      </c>
    </row>
    <row r="88" spans="1:43">
      <c r="A88" s="1"/>
      <c r="B88" s="21"/>
      <c r="C88" s="19"/>
      <c r="D88" s="35"/>
      <c r="E88" s="19"/>
      <c r="F88" s="119"/>
      <c r="G88" s="19"/>
      <c r="H88" s="20"/>
      <c r="I88" s="48"/>
      <c r="J88" s="36"/>
      <c r="K88" s="34"/>
      <c r="L88" s="23"/>
      <c r="M88" s="185" t="str">
        <f t="shared" si="12"/>
        <v/>
      </c>
      <c r="N88" s="182" t="str">
        <f>IF(K88="","",(VLOOKUP((ROUNDDOWN(M88,0)),Notenschlüssel!$A$4:$D$104,2,0)))</f>
        <v/>
      </c>
      <c r="O88" s="318" t="str">
        <f t="shared" si="13"/>
        <v/>
      </c>
      <c r="P88" s="247"/>
      <c r="Q88" s="23"/>
      <c r="R88" s="185" t="str">
        <f t="shared" si="14"/>
        <v/>
      </c>
      <c r="S88" s="191" t="str">
        <f>IF(P88="","",(VLOOKUP((ROUNDDOWN(R88,0)),Notenschlüssel!$A$4:$D$104,2,0)))</f>
        <v/>
      </c>
      <c r="T88" s="248" t="str">
        <f t="shared" si="15"/>
        <v/>
      </c>
      <c r="U88" s="247"/>
      <c r="V88" s="27"/>
      <c r="W88" s="23"/>
      <c r="X88" s="190" t="str">
        <f t="shared" si="16"/>
        <v/>
      </c>
      <c r="Y88" s="191" t="str">
        <f>IF(X88="","",(VLOOKUP((ROUNDDOWN(X88,0)),Notenschlüssel!$A$4:$D$104,2,0)))</f>
        <v/>
      </c>
      <c r="Z88" s="248" t="str">
        <f t="shared" si="17"/>
        <v/>
      </c>
      <c r="AA88" s="25"/>
      <c r="AB88" s="304" t="str">
        <f t="shared" si="18"/>
        <v/>
      </c>
      <c r="AC88" s="303" t="str">
        <f>IF(AB88="","",(VLOOKUP(ROUND(AB88,0),Notenschlüssel!$A$4:$D$104,2,0)))</f>
        <v/>
      </c>
      <c r="AD88" s="3" t="str">
        <f t="shared" si="19"/>
        <v/>
      </c>
      <c r="AE88" s="27"/>
      <c r="AF88" s="27"/>
      <c r="AG88" s="27"/>
      <c r="AH88" s="27"/>
      <c r="AI88" s="305" t="str">
        <f>IF(OR(AE88="",AF88="",AG88="",AH88=""),"",(ROUND(AE88*Gewichtung!$D$6,1)+ROUND(AF88*Gewichtung!$E$6,1)+ROUND(AG88*Gewichtung!$F$6,1)+ROUND(AH88*Gewichtung!$G$6,1)))</f>
        <v/>
      </c>
      <c r="AJ88" s="301" t="str">
        <f>IF(AI88="","",(VLOOKUP(ROUND(AI88,0),Notenschlüssel!$A$4:$D$104,2,0)))</f>
        <v/>
      </c>
      <c r="AK88" s="4" t="str">
        <f t="shared" si="20"/>
        <v/>
      </c>
      <c r="AL88" s="29"/>
      <c r="AM88" s="312" t="str">
        <f t="shared" si="21"/>
        <v/>
      </c>
      <c r="AN88" s="312" t="str">
        <f t="shared" si="22"/>
        <v/>
      </c>
      <c r="AO88" s="312" t="str">
        <f t="shared" si="23"/>
        <v/>
      </c>
      <c r="AP88" s="313" t="str">
        <f>IF(AC88="","",VLOOKUP(AC88,Notenschlüssel!$B$4:$D$104,3,0))</f>
        <v/>
      </c>
      <c r="AQ88" s="313" t="str">
        <f>IF(AJ88="","",VLOOKUP(AJ88,Notenschlüssel!$B$4:$D$104,3,0))</f>
        <v/>
      </c>
    </row>
    <row r="89" spans="1:43">
      <c r="A89" s="1"/>
      <c r="B89" s="21"/>
      <c r="C89" s="19"/>
      <c r="D89" s="35"/>
      <c r="E89" s="19"/>
      <c r="F89" s="119"/>
      <c r="G89" s="19"/>
      <c r="H89" s="20"/>
      <c r="I89" s="48"/>
      <c r="J89" s="36"/>
      <c r="K89" s="34"/>
      <c r="L89" s="23"/>
      <c r="M89" s="185" t="str">
        <f t="shared" si="12"/>
        <v/>
      </c>
      <c r="N89" s="182" t="str">
        <f>IF(K89="","",(VLOOKUP((ROUNDDOWN(M89,0)),Notenschlüssel!$A$4:$D$104,2,0)))</f>
        <v/>
      </c>
      <c r="O89" s="318" t="str">
        <f t="shared" si="13"/>
        <v/>
      </c>
      <c r="P89" s="247"/>
      <c r="Q89" s="23"/>
      <c r="R89" s="185" t="str">
        <f t="shared" si="14"/>
        <v/>
      </c>
      <c r="S89" s="191" t="str">
        <f>IF(P89="","",(VLOOKUP((ROUNDDOWN(R89,0)),Notenschlüssel!$A$4:$D$104,2,0)))</f>
        <v/>
      </c>
      <c r="T89" s="248" t="str">
        <f t="shared" si="15"/>
        <v/>
      </c>
      <c r="U89" s="247"/>
      <c r="V89" s="27"/>
      <c r="W89" s="23"/>
      <c r="X89" s="190" t="str">
        <f t="shared" si="16"/>
        <v/>
      </c>
      <c r="Y89" s="191" t="str">
        <f>IF(X89="","",(VLOOKUP((ROUNDDOWN(X89,0)),Notenschlüssel!$A$4:$D$104,2,0)))</f>
        <v/>
      </c>
      <c r="Z89" s="248" t="str">
        <f t="shared" si="17"/>
        <v/>
      </c>
      <c r="AA89" s="25"/>
      <c r="AB89" s="304" t="str">
        <f t="shared" si="18"/>
        <v/>
      </c>
      <c r="AC89" s="303" t="str">
        <f>IF(AB89="","",(VLOOKUP(ROUND(AB89,0),Notenschlüssel!$A$4:$D$104,2,0)))</f>
        <v/>
      </c>
      <c r="AD89" s="3" t="str">
        <f t="shared" si="19"/>
        <v/>
      </c>
      <c r="AE89" s="27"/>
      <c r="AF89" s="27"/>
      <c r="AG89" s="27"/>
      <c r="AH89" s="27"/>
      <c r="AI89" s="305" t="str">
        <f>IF(OR(AE89="",AF89="",AG89="",AH89=""),"",(ROUND(AE89*Gewichtung!$D$6,1)+ROUND(AF89*Gewichtung!$E$6,1)+ROUND(AG89*Gewichtung!$F$6,1)+ROUND(AH89*Gewichtung!$G$6,1)))</f>
        <v/>
      </c>
      <c r="AJ89" s="301" t="str">
        <f>IF(AI89="","",(VLOOKUP(ROUND(AI89,0),Notenschlüssel!$A$4:$D$104,2,0)))</f>
        <v/>
      </c>
      <c r="AK89" s="4" t="str">
        <f t="shared" si="20"/>
        <v/>
      </c>
      <c r="AL89" s="29"/>
      <c r="AM89" s="312" t="str">
        <f t="shared" si="21"/>
        <v/>
      </c>
      <c r="AN89" s="312" t="str">
        <f t="shared" si="22"/>
        <v/>
      </c>
      <c r="AO89" s="312" t="str">
        <f t="shared" si="23"/>
        <v/>
      </c>
      <c r="AP89" s="313" t="str">
        <f>IF(AC89="","",VLOOKUP(AC89,Notenschlüssel!$B$4:$D$104,3,0))</f>
        <v/>
      </c>
      <c r="AQ89" s="313" t="str">
        <f>IF(AJ89="","",VLOOKUP(AJ89,Notenschlüssel!$B$4:$D$104,3,0))</f>
        <v/>
      </c>
    </row>
    <row r="90" spans="1:43">
      <c r="A90" s="1"/>
      <c r="B90" s="21"/>
      <c r="C90" s="19"/>
      <c r="D90" s="35"/>
      <c r="E90" s="19"/>
      <c r="F90" s="119"/>
      <c r="G90" s="19"/>
      <c r="H90" s="20"/>
      <c r="I90" s="48"/>
      <c r="J90" s="36"/>
      <c r="K90" s="34"/>
      <c r="L90" s="23"/>
      <c r="M90" s="185" t="str">
        <f t="shared" si="12"/>
        <v/>
      </c>
      <c r="N90" s="182" t="str">
        <f>IF(K90="","",(VLOOKUP((ROUNDDOWN(M90,0)),Notenschlüssel!$A$4:$D$104,2,0)))</f>
        <v/>
      </c>
      <c r="O90" s="318" t="str">
        <f t="shared" si="13"/>
        <v/>
      </c>
      <c r="P90" s="247"/>
      <c r="Q90" s="23"/>
      <c r="R90" s="185" t="str">
        <f t="shared" si="14"/>
        <v/>
      </c>
      <c r="S90" s="191" t="str">
        <f>IF(P90="","",(VLOOKUP((ROUNDDOWN(R90,0)),Notenschlüssel!$A$4:$D$104,2,0)))</f>
        <v/>
      </c>
      <c r="T90" s="248" t="str">
        <f t="shared" si="15"/>
        <v/>
      </c>
      <c r="U90" s="247"/>
      <c r="V90" s="27"/>
      <c r="W90" s="23"/>
      <c r="X90" s="190" t="str">
        <f t="shared" si="16"/>
        <v/>
      </c>
      <c r="Y90" s="191" t="str">
        <f>IF(X90="","",(VLOOKUP((ROUNDDOWN(X90,0)),Notenschlüssel!$A$4:$D$104,2,0)))</f>
        <v/>
      </c>
      <c r="Z90" s="248" t="str">
        <f t="shared" si="17"/>
        <v/>
      </c>
      <c r="AA90" s="25"/>
      <c r="AB90" s="304" t="str">
        <f t="shared" si="18"/>
        <v/>
      </c>
      <c r="AC90" s="303" t="str">
        <f>IF(AB90="","",(VLOOKUP(ROUND(AB90,0),Notenschlüssel!$A$4:$D$104,2,0)))</f>
        <v/>
      </c>
      <c r="AD90" s="3" t="str">
        <f t="shared" si="19"/>
        <v/>
      </c>
      <c r="AE90" s="27"/>
      <c r="AF90" s="27"/>
      <c r="AG90" s="27"/>
      <c r="AH90" s="27"/>
      <c r="AI90" s="305" t="str">
        <f>IF(OR(AE90="",AF90="",AG90="",AH90=""),"",(ROUND(AE90*Gewichtung!$D$6,1)+ROUND(AF90*Gewichtung!$E$6,1)+ROUND(AG90*Gewichtung!$F$6,1)+ROUND(AH90*Gewichtung!$G$6,1)))</f>
        <v/>
      </c>
      <c r="AJ90" s="301" t="str">
        <f>IF(AI90="","",(VLOOKUP(ROUND(AI90,0),Notenschlüssel!$A$4:$D$104,2,0)))</f>
        <v/>
      </c>
      <c r="AK90" s="4" t="str">
        <f t="shared" si="20"/>
        <v/>
      </c>
      <c r="AL90" s="29"/>
      <c r="AM90" s="312" t="str">
        <f t="shared" si="21"/>
        <v/>
      </c>
      <c r="AN90" s="312" t="str">
        <f t="shared" si="22"/>
        <v/>
      </c>
      <c r="AO90" s="312" t="str">
        <f t="shared" si="23"/>
        <v/>
      </c>
      <c r="AP90" s="313" t="str">
        <f>IF(AC90="","",VLOOKUP(AC90,Notenschlüssel!$B$4:$D$104,3,0))</f>
        <v/>
      </c>
      <c r="AQ90" s="313" t="str">
        <f>IF(AJ90="","",VLOOKUP(AJ90,Notenschlüssel!$B$4:$D$104,3,0))</f>
        <v/>
      </c>
    </row>
    <row r="91" spans="1:43">
      <c r="A91" s="1"/>
      <c r="B91" s="21"/>
      <c r="C91" s="19"/>
      <c r="D91" s="35"/>
      <c r="E91" s="19"/>
      <c r="F91" s="119"/>
      <c r="G91" s="19"/>
      <c r="H91" s="20"/>
      <c r="I91" s="48"/>
      <c r="J91" s="36"/>
      <c r="K91" s="34"/>
      <c r="L91" s="23"/>
      <c r="M91" s="185" t="str">
        <f t="shared" si="12"/>
        <v/>
      </c>
      <c r="N91" s="182" t="str">
        <f>IF(K91="","",(VLOOKUP((ROUNDDOWN(M91,0)),Notenschlüssel!$A$4:$D$104,2,0)))</f>
        <v/>
      </c>
      <c r="O91" s="318" t="str">
        <f t="shared" si="13"/>
        <v/>
      </c>
      <c r="P91" s="247"/>
      <c r="Q91" s="23"/>
      <c r="R91" s="185" t="str">
        <f t="shared" si="14"/>
        <v/>
      </c>
      <c r="S91" s="191" t="str">
        <f>IF(P91="","",(VLOOKUP((ROUNDDOWN(R91,0)),Notenschlüssel!$A$4:$D$104,2,0)))</f>
        <v/>
      </c>
      <c r="T91" s="248" t="str">
        <f t="shared" si="15"/>
        <v/>
      </c>
      <c r="U91" s="247"/>
      <c r="V91" s="27"/>
      <c r="W91" s="23"/>
      <c r="X91" s="190" t="str">
        <f t="shared" si="16"/>
        <v/>
      </c>
      <c r="Y91" s="191" t="str">
        <f>IF(X91="","",(VLOOKUP((ROUNDDOWN(X91,0)),Notenschlüssel!$A$4:$D$104,2,0)))</f>
        <v/>
      </c>
      <c r="Z91" s="248" t="str">
        <f t="shared" si="17"/>
        <v/>
      </c>
      <c r="AA91" s="25"/>
      <c r="AB91" s="304" t="str">
        <f t="shared" si="18"/>
        <v/>
      </c>
      <c r="AC91" s="303" t="str">
        <f>IF(AB91="","",(VLOOKUP(ROUND(AB91,0),Notenschlüssel!$A$4:$D$104,2,0)))</f>
        <v/>
      </c>
      <c r="AD91" s="3" t="str">
        <f t="shared" si="19"/>
        <v/>
      </c>
      <c r="AE91" s="27"/>
      <c r="AF91" s="27"/>
      <c r="AG91" s="27"/>
      <c r="AH91" s="27"/>
      <c r="AI91" s="305" t="str">
        <f>IF(OR(AE91="",AF91="",AG91="",AH91=""),"",(ROUND(AE91*Gewichtung!$D$6,1)+ROUND(AF91*Gewichtung!$E$6,1)+ROUND(AG91*Gewichtung!$F$6,1)+ROUND(AH91*Gewichtung!$G$6,1)))</f>
        <v/>
      </c>
      <c r="AJ91" s="301" t="str">
        <f>IF(AI91="","",(VLOOKUP(ROUND(AI91,0),Notenschlüssel!$A$4:$D$104,2,0)))</f>
        <v/>
      </c>
      <c r="AK91" s="4" t="str">
        <f t="shared" si="20"/>
        <v/>
      </c>
      <c r="AL91" s="29"/>
      <c r="AM91" s="312" t="str">
        <f t="shared" si="21"/>
        <v/>
      </c>
      <c r="AN91" s="312" t="str">
        <f t="shared" si="22"/>
        <v/>
      </c>
      <c r="AO91" s="312" t="str">
        <f t="shared" si="23"/>
        <v/>
      </c>
      <c r="AP91" s="313" t="str">
        <f>IF(AC91="","",VLOOKUP(AC91,Notenschlüssel!$B$4:$D$104,3,0))</f>
        <v/>
      </c>
      <c r="AQ91" s="313" t="str">
        <f>IF(AJ91="","",VLOOKUP(AJ91,Notenschlüssel!$B$4:$D$104,3,0))</f>
        <v/>
      </c>
    </row>
    <row r="92" spans="1:43">
      <c r="A92" s="1"/>
      <c r="B92" s="21"/>
      <c r="C92" s="19"/>
      <c r="D92" s="35"/>
      <c r="E92" s="19"/>
      <c r="F92" s="119"/>
      <c r="G92" s="19"/>
      <c r="H92" s="20"/>
      <c r="I92" s="48"/>
      <c r="J92" s="36"/>
      <c r="K92" s="34"/>
      <c r="L92" s="23"/>
      <c r="M92" s="185" t="str">
        <f t="shared" si="12"/>
        <v/>
      </c>
      <c r="N92" s="182" t="str">
        <f>IF(K92="","",(VLOOKUP((ROUNDDOWN(M92,0)),Notenschlüssel!$A$4:$D$104,2,0)))</f>
        <v/>
      </c>
      <c r="O92" s="318" t="str">
        <f t="shared" si="13"/>
        <v/>
      </c>
      <c r="P92" s="247"/>
      <c r="Q92" s="23"/>
      <c r="R92" s="185" t="str">
        <f t="shared" si="14"/>
        <v/>
      </c>
      <c r="S92" s="191" t="str">
        <f>IF(P92="","",(VLOOKUP((ROUNDDOWN(R92,0)),Notenschlüssel!$A$4:$D$104,2,0)))</f>
        <v/>
      </c>
      <c r="T92" s="248" t="str">
        <f t="shared" si="15"/>
        <v/>
      </c>
      <c r="U92" s="247"/>
      <c r="V92" s="27"/>
      <c r="W92" s="23"/>
      <c r="X92" s="190" t="str">
        <f t="shared" si="16"/>
        <v/>
      </c>
      <c r="Y92" s="191" t="str">
        <f>IF(X92="","",(VLOOKUP((ROUNDDOWN(X92,0)),Notenschlüssel!$A$4:$D$104,2,0)))</f>
        <v/>
      </c>
      <c r="Z92" s="248" t="str">
        <f t="shared" si="17"/>
        <v/>
      </c>
      <c r="AA92" s="25"/>
      <c r="AB92" s="304" t="str">
        <f t="shared" si="18"/>
        <v/>
      </c>
      <c r="AC92" s="303" t="str">
        <f>IF(AB92="","",(VLOOKUP(ROUND(AB92,0),Notenschlüssel!$A$4:$D$104,2,0)))</f>
        <v/>
      </c>
      <c r="AD92" s="3" t="str">
        <f t="shared" si="19"/>
        <v/>
      </c>
      <c r="AE92" s="27"/>
      <c r="AF92" s="27"/>
      <c r="AG92" s="27"/>
      <c r="AH92" s="27"/>
      <c r="AI92" s="305" t="str">
        <f>IF(OR(AE92="",AF92="",AG92="",AH92=""),"",(ROUND(AE92*Gewichtung!$D$6,1)+ROUND(AF92*Gewichtung!$E$6,1)+ROUND(AG92*Gewichtung!$F$6,1)+ROUND(AH92*Gewichtung!$G$6,1)))</f>
        <v/>
      </c>
      <c r="AJ92" s="301" t="str">
        <f>IF(AI92="","",(VLOOKUP(ROUND(AI92,0),Notenschlüssel!$A$4:$D$104,2,0)))</f>
        <v/>
      </c>
      <c r="AK92" s="4" t="str">
        <f t="shared" si="20"/>
        <v/>
      </c>
      <c r="AL92" s="29"/>
      <c r="AM92" s="312" t="str">
        <f t="shared" si="21"/>
        <v/>
      </c>
      <c r="AN92" s="312" t="str">
        <f t="shared" si="22"/>
        <v/>
      </c>
      <c r="AO92" s="312" t="str">
        <f t="shared" si="23"/>
        <v/>
      </c>
      <c r="AP92" s="313" t="str">
        <f>IF(AC92="","",VLOOKUP(AC92,Notenschlüssel!$B$4:$D$104,3,0))</f>
        <v/>
      </c>
      <c r="AQ92" s="313" t="str">
        <f>IF(AJ92="","",VLOOKUP(AJ92,Notenschlüssel!$B$4:$D$104,3,0))</f>
        <v/>
      </c>
    </row>
    <row r="93" spans="1:43">
      <c r="A93" s="1"/>
      <c r="B93" s="21"/>
      <c r="C93" s="19"/>
      <c r="D93" s="35"/>
      <c r="E93" s="19"/>
      <c r="F93" s="119"/>
      <c r="G93" s="19"/>
      <c r="H93" s="20"/>
      <c r="I93" s="48"/>
      <c r="J93" s="36"/>
      <c r="K93" s="34"/>
      <c r="L93" s="23"/>
      <c r="M93" s="185" t="str">
        <f t="shared" si="12"/>
        <v/>
      </c>
      <c r="N93" s="182" t="str">
        <f>IF(K93="","",(VLOOKUP((ROUNDDOWN(M93,0)),Notenschlüssel!$A$4:$D$104,2,0)))</f>
        <v/>
      </c>
      <c r="O93" s="318" t="str">
        <f t="shared" si="13"/>
        <v/>
      </c>
      <c r="P93" s="247"/>
      <c r="Q93" s="23"/>
      <c r="R93" s="185" t="str">
        <f t="shared" si="14"/>
        <v/>
      </c>
      <c r="S93" s="191" t="str">
        <f>IF(P93="","",(VLOOKUP((ROUNDDOWN(R93,0)),Notenschlüssel!$A$4:$D$104,2,0)))</f>
        <v/>
      </c>
      <c r="T93" s="248" t="str">
        <f t="shared" si="15"/>
        <v/>
      </c>
      <c r="U93" s="247"/>
      <c r="V93" s="27"/>
      <c r="W93" s="23"/>
      <c r="X93" s="190" t="str">
        <f t="shared" si="16"/>
        <v/>
      </c>
      <c r="Y93" s="191" t="str">
        <f>IF(X93="","",(VLOOKUP((ROUNDDOWN(X93,0)),Notenschlüssel!$A$4:$D$104,2,0)))</f>
        <v/>
      </c>
      <c r="Z93" s="248" t="str">
        <f t="shared" si="17"/>
        <v/>
      </c>
      <c r="AA93" s="25"/>
      <c r="AB93" s="304" t="str">
        <f t="shared" si="18"/>
        <v/>
      </c>
      <c r="AC93" s="303" t="str">
        <f>IF(AB93="","",(VLOOKUP(ROUND(AB93,0),Notenschlüssel!$A$4:$D$104,2,0)))</f>
        <v/>
      </c>
      <c r="AD93" s="3" t="str">
        <f t="shared" si="19"/>
        <v/>
      </c>
      <c r="AE93" s="27"/>
      <c r="AF93" s="27"/>
      <c r="AG93" s="27"/>
      <c r="AH93" s="27"/>
      <c r="AI93" s="305" t="str">
        <f>IF(OR(AE93="",AF93="",AG93="",AH93=""),"",(ROUND(AE93*Gewichtung!$D$6,1)+ROUND(AF93*Gewichtung!$E$6,1)+ROUND(AG93*Gewichtung!$F$6,1)+ROUND(AH93*Gewichtung!$G$6,1)))</f>
        <v/>
      </c>
      <c r="AJ93" s="301" t="str">
        <f>IF(AI93="","",(VLOOKUP(ROUND(AI93,0),Notenschlüssel!$A$4:$D$104,2,0)))</f>
        <v/>
      </c>
      <c r="AK93" s="4" t="str">
        <f t="shared" si="20"/>
        <v/>
      </c>
      <c r="AL93" s="29"/>
      <c r="AM93" s="312" t="str">
        <f t="shared" si="21"/>
        <v/>
      </c>
      <c r="AN93" s="312" t="str">
        <f t="shared" si="22"/>
        <v/>
      </c>
      <c r="AO93" s="312" t="str">
        <f t="shared" si="23"/>
        <v/>
      </c>
      <c r="AP93" s="313" t="str">
        <f>IF(AC93="","",VLOOKUP(AC93,Notenschlüssel!$B$4:$D$104,3,0))</f>
        <v/>
      </c>
      <c r="AQ93" s="313" t="str">
        <f>IF(AJ93="","",VLOOKUP(AJ93,Notenschlüssel!$B$4:$D$104,3,0))</f>
        <v/>
      </c>
    </row>
    <row r="94" spans="1:43">
      <c r="A94" s="1"/>
      <c r="B94" s="21"/>
      <c r="C94" s="19"/>
      <c r="D94" s="35"/>
      <c r="E94" s="19"/>
      <c r="F94" s="119"/>
      <c r="G94" s="19"/>
      <c r="H94" s="20"/>
      <c r="I94" s="48"/>
      <c r="J94" s="36"/>
      <c r="K94" s="34"/>
      <c r="L94" s="23"/>
      <c r="M94" s="185" t="str">
        <f t="shared" si="12"/>
        <v/>
      </c>
      <c r="N94" s="182" t="str">
        <f>IF(K94="","",(VLOOKUP((ROUNDDOWN(M94,0)),Notenschlüssel!$A$4:$D$104,2,0)))</f>
        <v/>
      </c>
      <c r="O94" s="318" t="str">
        <f t="shared" si="13"/>
        <v/>
      </c>
      <c r="P94" s="247"/>
      <c r="Q94" s="23"/>
      <c r="R94" s="185" t="str">
        <f t="shared" si="14"/>
        <v/>
      </c>
      <c r="S94" s="191" t="str">
        <f>IF(P94="","",(VLOOKUP((ROUNDDOWN(R94,0)),Notenschlüssel!$A$4:$D$104,2,0)))</f>
        <v/>
      </c>
      <c r="T94" s="248" t="str">
        <f t="shared" si="15"/>
        <v/>
      </c>
      <c r="U94" s="247"/>
      <c r="V94" s="27"/>
      <c r="W94" s="23"/>
      <c r="X94" s="190" t="str">
        <f t="shared" si="16"/>
        <v/>
      </c>
      <c r="Y94" s="191" t="str">
        <f>IF(X94="","",(VLOOKUP((ROUNDDOWN(X94,0)),Notenschlüssel!$A$4:$D$104,2,0)))</f>
        <v/>
      </c>
      <c r="Z94" s="248" t="str">
        <f t="shared" si="17"/>
        <v/>
      </c>
      <c r="AA94" s="25"/>
      <c r="AB94" s="304" t="str">
        <f t="shared" si="18"/>
        <v/>
      </c>
      <c r="AC94" s="303" t="str">
        <f>IF(AB94="","",(VLOOKUP(ROUND(AB94,0),Notenschlüssel!$A$4:$D$104,2,0)))</f>
        <v/>
      </c>
      <c r="AD94" s="3" t="str">
        <f t="shared" si="19"/>
        <v/>
      </c>
      <c r="AE94" s="27"/>
      <c r="AF94" s="27"/>
      <c r="AG94" s="27"/>
      <c r="AH94" s="27"/>
      <c r="AI94" s="305" t="str">
        <f>IF(OR(AE94="",AF94="",AG94="",AH94=""),"",(ROUND(AE94*Gewichtung!$D$6,1)+ROUND(AF94*Gewichtung!$E$6,1)+ROUND(AG94*Gewichtung!$F$6,1)+ROUND(AH94*Gewichtung!$G$6,1)))</f>
        <v/>
      </c>
      <c r="AJ94" s="301" t="str">
        <f>IF(AI94="","",(VLOOKUP(ROUND(AI94,0),Notenschlüssel!$A$4:$D$104,2,0)))</f>
        <v/>
      </c>
      <c r="AK94" s="4" t="str">
        <f t="shared" si="20"/>
        <v/>
      </c>
      <c r="AL94" s="29"/>
      <c r="AM94" s="312" t="str">
        <f t="shared" si="21"/>
        <v/>
      </c>
      <c r="AN94" s="312" t="str">
        <f t="shared" si="22"/>
        <v/>
      </c>
      <c r="AO94" s="312" t="str">
        <f t="shared" si="23"/>
        <v/>
      </c>
      <c r="AP94" s="313" t="str">
        <f>IF(AC94="","",VLOOKUP(AC94,Notenschlüssel!$B$4:$D$104,3,0))</f>
        <v/>
      </c>
      <c r="AQ94" s="313" t="str">
        <f>IF(AJ94="","",VLOOKUP(AJ94,Notenschlüssel!$B$4:$D$104,3,0))</f>
        <v/>
      </c>
    </row>
    <row r="95" spans="1:43">
      <c r="A95" s="1"/>
      <c r="B95" s="21"/>
      <c r="C95" s="19"/>
      <c r="D95" s="35"/>
      <c r="E95" s="19"/>
      <c r="F95" s="119"/>
      <c r="G95" s="19"/>
      <c r="H95" s="20"/>
      <c r="I95" s="48"/>
      <c r="J95" s="36"/>
      <c r="K95" s="34"/>
      <c r="L95" s="23"/>
      <c r="M95" s="185" t="str">
        <f t="shared" si="12"/>
        <v/>
      </c>
      <c r="N95" s="182" t="str">
        <f>IF(K95="","",(VLOOKUP((ROUNDDOWN(M95,0)),Notenschlüssel!$A$4:$D$104,2,0)))</f>
        <v/>
      </c>
      <c r="O95" s="318" t="str">
        <f t="shared" si="13"/>
        <v/>
      </c>
      <c r="P95" s="247"/>
      <c r="Q95" s="23"/>
      <c r="R95" s="185" t="str">
        <f t="shared" si="14"/>
        <v/>
      </c>
      <c r="S95" s="191" t="str">
        <f>IF(P95="","",(VLOOKUP((ROUNDDOWN(R95,0)),Notenschlüssel!$A$4:$D$104,2,0)))</f>
        <v/>
      </c>
      <c r="T95" s="248" t="str">
        <f t="shared" si="15"/>
        <v/>
      </c>
      <c r="U95" s="247"/>
      <c r="V95" s="27"/>
      <c r="W95" s="23"/>
      <c r="X95" s="190" t="str">
        <f t="shared" si="16"/>
        <v/>
      </c>
      <c r="Y95" s="191" t="str">
        <f>IF(X95="","",(VLOOKUP((ROUNDDOWN(X95,0)),Notenschlüssel!$A$4:$D$104,2,0)))</f>
        <v/>
      </c>
      <c r="Z95" s="248" t="str">
        <f t="shared" si="17"/>
        <v/>
      </c>
      <c r="AA95" s="25"/>
      <c r="AB95" s="304" t="str">
        <f t="shared" si="18"/>
        <v/>
      </c>
      <c r="AC95" s="303" t="str">
        <f>IF(AB95="","",(VLOOKUP(ROUND(AB95,0),Notenschlüssel!$A$4:$D$104,2,0)))</f>
        <v/>
      </c>
      <c r="AD95" s="3" t="str">
        <f t="shared" si="19"/>
        <v/>
      </c>
      <c r="AE95" s="27"/>
      <c r="AF95" s="27"/>
      <c r="AG95" s="27"/>
      <c r="AH95" s="27"/>
      <c r="AI95" s="305" t="str">
        <f>IF(OR(AE95="",AF95="",AG95="",AH95=""),"",(ROUND(AE95*Gewichtung!$D$6,1)+ROUND(AF95*Gewichtung!$E$6,1)+ROUND(AG95*Gewichtung!$F$6,1)+ROUND(AH95*Gewichtung!$G$6,1)))</f>
        <v/>
      </c>
      <c r="AJ95" s="301" t="str">
        <f>IF(AI95="","",(VLOOKUP(ROUND(AI95,0),Notenschlüssel!$A$4:$D$104,2,0)))</f>
        <v/>
      </c>
      <c r="AK95" s="4" t="str">
        <f t="shared" si="20"/>
        <v/>
      </c>
      <c r="AL95" s="29"/>
      <c r="AM95" s="312" t="str">
        <f t="shared" si="21"/>
        <v/>
      </c>
      <c r="AN95" s="312" t="str">
        <f t="shared" si="22"/>
        <v/>
      </c>
      <c r="AO95" s="312" t="str">
        <f t="shared" si="23"/>
        <v/>
      </c>
      <c r="AP95" s="313" t="str">
        <f>IF(AC95="","",VLOOKUP(AC95,Notenschlüssel!$B$4:$D$104,3,0))</f>
        <v/>
      </c>
      <c r="AQ95" s="313" t="str">
        <f>IF(AJ95="","",VLOOKUP(AJ95,Notenschlüssel!$B$4:$D$104,3,0))</f>
        <v/>
      </c>
    </row>
    <row r="96" spans="1:43">
      <c r="A96" s="1"/>
      <c r="B96" s="21"/>
      <c r="C96" s="19"/>
      <c r="D96" s="35"/>
      <c r="E96" s="19"/>
      <c r="F96" s="119"/>
      <c r="G96" s="19"/>
      <c r="H96" s="20"/>
      <c r="I96" s="48"/>
      <c r="J96" s="36"/>
      <c r="K96" s="34"/>
      <c r="L96" s="23"/>
      <c r="M96" s="185" t="str">
        <f t="shared" si="12"/>
        <v/>
      </c>
      <c r="N96" s="182" t="str">
        <f>IF(K96="","",(VLOOKUP((ROUNDDOWN(M96,0)),Notenschlüssel!$A$4:$D$104,2,0)))</f>
        <v/>
      </c>
      <c r="O96" s="318" t="str">
        <f t="shared" si="13"/>
        <v/>
      </c>
      <c r="P96" s="247"/>
      <c r="Q96" s="23"/>
      <c r="R96" s="185" t="str">
        <f t="shared" si="14"/>
        <v/>
      </c>
      <c r="S96" s="191" t="str">
        <f>IF(P96="","",(VLOOKUP((ROUNDDOWN(R96,0)),Notenschlüssel!$A$4:$D$104,2,0)))</f>
        <v/>
      </c>
      <c r="T96" s="248" t="str">
        <f t="shared" si="15"/>
        <v/>
      </c>
      <c r="U96" s="247"/>
      <c r="V96" s="27"/>
      <c r="W96" s="23"/>
      <c r="X96" s="190" t="str">
        <f t="shared" si="16"/>
        <v/>
      </c>
      <c r="Y96" s="191" t="str">
        <f>IF(X96="","",(VLOOKUP((ROUNDDOWN(X96,0)),Notenschlüssel!$A$4:$D$104,2,0)))</f>
        <v/>
      </c>
      <c r="Z96" s="248" t="str">
        <f t="shared" si="17"/>
        <v/>
      </c>
      <c r="AA96" s="25"/>
      <c r="AB96" s="304" t="str">
        <f t="shared" si="18"/>
        <v/>
      </c>
      <c r="AC96" s="303" t="str">
        <f>IF(AB96="","",(VLOOKUP(ROUND(AB96,0),Notenschlüssel!$A$4:$D$104,2,0)))</f>
        <v/>
      </c>
      <c r="AD96" s="3" t="str">
        <f t="shared" si="19"/>
        <v/>
      </c>
      <c r="AE96" s="27"/>
      <c r="AF96" s="27"/>
      <c r="AG96" s="27"/>
      <c r="AH96" s="27"/>
      <c r="AI96" s="305" t="str">
        <f>IF(OR(AE96="",AF96="",AG96="",AH96=""),"",(ROUND(AE96*Gewichtung!$D$6,1)+ROUND(AF96*Gewichtung!$E$6,1)+ROUND(AG96*Gewichtung!$F$6,1)+ROUND(AH96*Gewichtung!$G$6,1)))</f>
        <v/>
      </c>
      <c r="AJ96" s="301" t="str">
        <f>IF(AI96="","",(VLOOKUP(ROUND(AI96,0),Notenschlüssel!$A$4:$D$104,2,0)))</f>
        <v/>
      </c>
      <c r="AK96" s="4" t="str">
        <f t="shared" si="20"/>
        <v/>
      </c>
      <c r="AL96" s="29"/>
      <c r="AM96" s="312" t="str">
        <f t="shared" si="21"/>
        <v/>
      </c>
      <c r="AN96" s="312" t="str">
        <f t="shared" si="22"/>
        <v/>
      </c>
      <c r="AO96" s="312" t="str">
        <f t="shared" si="23"/>
        <v/>
      </c>
      <c r="AP96" s="313" t="str">
        <f>IF(AC96="","",VLOOKUP(AC96,Notenschlüssel!$B$4:$D$104,3,0))</f>
        <v/>
      </c>
      <c r="AQ96" s="313" t="str">
        <f>IF(AJ96="","",VLOOKUP(AJ96,Notenschlüssel!$B$4:$D$104,3,0))</f>
        <v/>
      </c>
    </row>
    <row r="97" spans="1:43">
      <c r="A97" s="1"/>
      <c r="B97" s="21"/>
      <c r="C97" s="19"/>
      <c r="D97" s="35"/>
      <c r="E97" s="19"/>
      <c r="F97" s="119"/>
      <c r="G97" s="19"/>
      <c r="H97" s="20"/>
      <c r="I97" s="48"/>
      <c r="J97" s="36"/>
      <c r="K97" s="34"/>
      <c r="L97" s="23"/>
      <c r="M97" s="185" t="str">
        <f t="shared" si="12"/>
        <v/>
      </c>
      <c r="N97" s="182" t="str">
        <f>IF(K97="","",(VLOOKUP((ROUNDDOWN(M97,0)),Notenschlüssel!$A$4:$D$104,2,0)))</f>
        <v/>
      </c>
      <c r="O97" s="318" t="str">
        <f t="shared" si="13"/>
        <v/>
      </c>
      <c r="P97" s="247"/>
      <c r="Q97" s="23"/>
      <c r="R97" s="185" t="str">
        <f t="shared" si="14"/>
        <v/>
      </c>
      <c r="S97" s="191" t="str">
        <f>IF(P97="","",(VLOOKUP((ROUNDDOWN(R97,0)),Notenschlüssel!$A$4:$D$104,2,0)))</f>
        <v/>
      </c>
      <c r="T97" s="248" t="str">
        <f t="shared" si="15"/>
        <v/>
      </c>
      <c r="U97" s="247"/>
      <c r="V97" s="27"/>
      <c r="W97" s="23"/>
      <c r="X97" s="190" t="str">
        <f t="shared" si="16"/>
        <v/>
      </c>
      <c r="Y97" s="191" t="str">
        <f>IF(X97="","",(VLOOKUP((ROUNDDOWN(X97,0)),Notenschlüssel!$A$4:$D$104,2,0)))</f>
        <v/>
      </c>
      <c r="Z97" s="248" t="str">
        <f t="shared" si="17"/>
        <v/>
      </c>
      <c r="AA97" s="25"/>
      <c r="AB97" s="304" t="str">
        <f t="shared" si="18"/>
        <v/>
      </c>
      <c r="AC97" s="303" t="str">
        <f>IF(AB97="","",(VLOOKUP(ROUND(AB97,0),Notenschlüssel!$A$4:$D$104,2,0)))</f>
        <v/>
      </c>
      <c r="AD97" s="3" t="str">
        <f t="shared" si="19"/>
        <v/>
      </c>
      <c r="AE97" s="27"/>
      <c r="AF97" s="27"/>
      <c r="AG97" s="27"/>
      <c r="AH97" s="27"/>
      <c r="AI97" s="305" t="str">
        <f>IF(OR(AE97="",AF97="",AG97="",AH97=""),"",(ROUND(AE97*Gewichtung!$D$6,1)+ROUND(AF97*Gewichtung!$E$6,1)+ROUND(AG97*Gewichtung!$F$6,1)+ROUND(AH97*Gewichtung!$G$6,1)))</f>
        <v/>
      </c>
      <c r="AJ97" s="301" t="str">
        <f>IF(AI97="","",(VLOOKUP(ROUND(AI97,0),Notenschlüssel!$A$4:$D$104,2,0)))</f>
        <v/>
      </c>
      <c r="AK97" s="4" t="str">
        <f t="shared" si="20"/>
        <v/>
      </c>
      <c r="AL97" s="29"/>
      <c r="AM97" s="312" t="str">
        <f t="shared" si="21"/>
        <v/>
      </c>
      <c r="AN97" s="312" t="str">
        <f t="shared" si="22"/>
        <v/>
      </c>
      <c r="AO97" s="312" t="str">
        <f t="shared" si="23"/>
        <v/>
      </c>
      <c r="AP97" s="313" t="str">
        <f>IF(AC97="","",VLOOKUP(AC97,Notenschlüssel!$B$4:$D$104,3,0))</f>
        <v/>
      </c>
      <c r="AQ97" s="313" t="str">
        <f>IF(AJ97="","",VLOOKUP(AJ97,Notenschlüssel!$B$4:$D$104,3,0))</f>
        <v/>
      </c>
    </row>
    <row r="98" spans="1:43">
      <c r="A98" s="1"/>
      <c r="B98" s="21"/>
      <c r="C98" s="19"/>
      <c r="D98" s="35"/>
      <c r="E98" s="19"/>
      <c r="F98" s="119"/>
      <c r="G98" s="19"/>
      <c r="H98" s="20"/>
      <c r="I98" s="48"/>
      <c r="J98" s="36"/>
      <c r="K98" s="34"/>
      <c r="L98" s="23"/>
      <c r="M98" s="185" t="str">
        <f t="shared" si="12"/>
        <v/>
      </c>
      <c r="N98" s="182" t="str">
        <f>IF(K98="","",(VLOOKUP((ROUNDDOWN(M98,0)),Notenschlüssel!$A$4:$D$104,2,0)))</f>
        <v/>
      </c>
      <c r="O98" s="318" t="str">
        <f t="shared" si="13"/>
        <v/>
      </c>
      <c r="P98" s="247"/>
      <c r="Q98" s="23"/>
      <c r="R98" s="185" t="str">
        <f t="shared" si="14"/>
        <v/>
      </c>
      <c r="S98" s="191" t="str">
        <f>IF(P98="","",(VLOOKUP((ROUNDDOWN(R98,0)),Notenschlüssel!$A$4:$D$104,2,0)))</f>
        <v/>
      </c>
      <c r="T98" s="248" t="str">
        <f t="shared" si="15"/>
        <v/>
      </c>
      <c r="U98" s="247"/>
      <c r="V98" s="27"/>
      <c r="W98" s="23"/>
      <c r="X98" s="190" t="str">
        <f t="shared" si="16"/>
        <v/>
      </c>
      <c r="Y98" s="191" t="str">
        <f>IF(X98="","",(VLOOKUP((ROUNDDOWN(X98,0)),Notenschlüssel!$A$4:$D$104,2,0)))</f>
        <v/>
      </c>
      <c r="Z98" s="248" t="str">
        <f t="shared" si="17"/>
        <v/>
      </c>
      <c r="AA98" s="25"/>
      <c r="AB98" s="304" t="str">
        <f t="shared" si="18"/>
        <v/>
      </c>
      <c r="AC98" s="303" t="str">
        <f>IF(AB98="","",(VLOOKUP(ROUND(AB98,0),Notenschlüssel!$A$4:$D$104,2,0)))</f>
        <v/>
      </c>
      <c r="AD98" s="3" t="str">
        <f t="shared" si="19"/>
        <v/>
      </c>
      <c r="AE98" s="27"/>
      <c r="AF98" s="27"/>
      <c r="AG98" s="27"/>
      <c r="AH98" s="27"/>
      <c r="AI98" s="305" t="str">
        <f>IF(OR(AE98="",AF98="",AG98="",AH98=""),"",(ROUND(AE98*Gewichtung!$D$6,1)+ROUND(AF98*Gewichtung!$E$6,1)+ROUND(AG98*Gewichtung!$F$6,1)+ROUND(AH98*Gewichtung!$G$6,1)))</f>
        <v/>
      </c>
      <c r="AJ98" s="301" t="str">
        <f>IF(AI98="","",(VLOOKUP(ROUND(AI98,0),Notenschlüssel!$A$4:$D$104,2,0)))</f>
        <v/>
      </c>
      <c r="AK98" s="4" t="str">
        <f t="shared" si="20"/>
        <v/>
      </c>
      <c r="AL98" s="29"/>
      <c r="AM98" s="312" t="str">
        <f t="shared" si="21"/>
        <v/>
      </c>
      <c r="AN98" s="312" t="str">
        <f t="shared" si="22"/>
        <v/>
      </c>
      <c r="AO98" s="312" t="str">
        <f t="shared" si="23"/>
        <v/>
      </c>
      <c r="AP98" s="313" t="str">
        <f>IF(AC98="","",VLOOKUP(AC98,Notenschlüssel!$B$4:$D$104,3,0))</f>
        <v/>
      </c>
      <c r="AQ98" s="313" t="str">
        <f>IF(AJ98="","",VLOOKUP(AJ98,Notenschlüssel!$B$4:$D$104,3,0))</f>
        <v/>
      </c>
    </row>
    <row r="99" spans="1:43">
      <c r="A99" s="1"/>
      <c r="B99" s="21"/>
      <c r="C99" s="19"/>
      <c r="D99" s="35"/>
      <c r="E99" s="19"/>
      <c r="F99" s="119"/>
      <c r="G99" s="19"/>
      <c r="H99" s="20"/>
      <c r="I99" s="48"/>
      <c r="J99" s="36"/>
      <c r="K99" s="34"/>
      <c r="L99" s="23"/>
      <c r="M99" s="185" t="str">
        <f t="shared" si="12"/>
        <v/>
      </c>
      <c r="N99" s="182" t="str">
        <f>IF(K99="","",(VLOOKUP((ROUNDDOWN(M99,0)),Notenschlüssel!$A$4:$D$104,2,0)))</f>
        <v/>
      </c>
      <c r="O99" s="318" t="str">
        <f t="shared" si="13"/>
        <v/>
      </c>
      <c r="P99" s="247"/>
      <c r="Q99" s="23"/>
      <c r="R99" s="185" t="str">
        <f t="shared" si="14"/>
        <v/>
      </c>
      <c r="S99" s="191" t="str">
        <f>IF(P99="","",(VLOOKUP((ROUNDDOWN(R99,0)),Notenschlüssel!$A$4:$D$104,2,0)))</f>
        <v/>
      </c>
      <c r="T99" s="248" t="str">
        <f t="shared" si="15"/>
        <v/>
      </c>
      <c r="U99" s="247"/>
      <c r="V99" s="27"/>
      <c r="W99" s="23"/>
      <c r="X99" s="190" t="str">
        <f t="shared" si="16"/>
        <v/>
      </c>
      <c r="Y99" s="191" t="str">
        <f>IF(X99="","",(VLOOKUP((ROUNDDOWN(X99,0)),Notenschlüssel!$A$4:$D$104,2,0)))</f>
        <v/>
      </c>
      <c r="Z99" s="248" t="str">
        <f t="shared" si="17"/>
        <v/>
      </c>
      <c r="AA99" s="25"/>
      <c r="AB99" s="304" t="str">
        <f t="shared" si="18"/>
        <v/>
      </c>
      <c r="AC99" s="303" t="str">
        <f>IF(AB99="","",(VLOOKUP(ROUND(AB99,0),Notenschlüssel!$A$4:$D$104,2,0)))</f>
        <v/>
      </c>
      <c r="AD99" s="3" t="str">
        <f t="shared" si="19"/>
        <v/>
      </c>
      <c r="AE99" s="27"/>
      <c r="AF99" s="27"/>
      <c r="AG99" s="27"/>
      <c r="AH99" s="27"/>
      <c r="AI99" s="305" t="str">
        <f>IF(OR(AE99="",AF99="",AG99="",AH99=""),"",(ROUND(AE99*Gewichtung!$D$6,1)+ROUND(AF99*Gewichtung!$E$6,1)+ROUND(AG99*Gewichtung!$F$6,1)+ROUND(AH99*Gewichtung!$G$6,1)))</f>
        <v/>
      </c>
      <c r="AJ99" s="301" t="str">
        <f>IF(AI99="","",(VLOOKUP(ROUND(AI99,0),Notenschlüssel!$A$4:$D$104,2,0)))</f>
        <v/>
      </c>
      <c r="AK99" s="4" t="str">
        <f t="shared" si="20"/>
        <v/>
      </c>
      <c r="AL99" s="29"/>
      <c r="AM99" s="312" t="str">
        <f t="shared" si="21"/>
        <v/>
      </c>
      <c r="AN99" s="312" t="str">
        <f t="shared" si="22"/>
        <v/>
      </c>
      <c r="AO99" s="312" t="str">
        <f t="shared" si="23"/>
        <v/>
      </c>
      <c r="AP99" s="313" t="str">
        <f>IF(AC99="","",VLOOKUP(AC99,Notenschlüssel!$B$4:$D$104,3,0))</f>
        <v/>
      </c>
      <c r="AQ99" s="313" t="str">
        <f>IF(AJ99="","",VLOOKUP(AJ99,Notenschlüssel!$B$4:$D$104,3,0))</f>
        <v/>
      </c>
    </row>
    <row r="100" spans="1:43" ht="13.5" thickBot="1">
      <c r="A100" s="1"/>
      <c r="B100" s="21"/>
      <c r="C100" s="19"/>
      <c r="D100" s="35"/>
      <c r="E100" s="19"/>
      <c r="F100" s="119"/>
      <c r="G100" s="19"/>
      <c r="H100" s="20"/>
      <c r="I100" s="48"/>
      <c r="J100" s="36"/>
      <c r="K100" s="34"/>
      <c r="L100" s="23"/>
      <c r="M100" s="185" t="str">
        <f t="shared" si="12"/>
        <v/>
      </c>
      <c r="N100" s="182" t="str">
        <f>IF(K100="","",(VLOOKUP((ROUNDDOWN(M100,0)),Notenschlüssel!$A$4:$D$104,2,0)))</f>
        <v/>
      </c>
      <c r="O100" s="318" t="str">
        <f t="shared" si="13"/>
        <v/>
      </c>
      <c r="P100" s="249"/>
      <c r="Q100" s="30"/>
      <c r="R100" s="185" t="str">
        <f t="shared" si="14"/>
        <v/>
      </c>
      <c r="S100" s="191" t="str">
        <f>IF(P100="","",(VLOOKUP((ROUNDDOWN(R100,0)),Notenschlüssel!$A$4:$D$104,2,0)))</f>
        <v/>
      </c>
      <c r="T100" s="248" t="str">
        <f t="shared" si="15"/>
        <v/>
      </c>
      <c r="U100" s="249"/>
      <c r="V100" s="251"/>
      <c r="W100" s="30"/>
      <c r="X100" s="190" t="str">
        <f t="shared" si="16"/>
        <v/>
      </c>
      <c r="Y100" s="191" t="str">
        <f>IF(X100="","",(VLOOKUP((ROUNDDOWN(X100,0)),Notenschlüssel!$A$4:$D$104,2,0)))</f>
        <v/>
      </c>
      <c r="Z100" s="248" t="str">
        <f t="shared" si="17"/>
        <v/>
      </c>
      <c r="AA100" s="25"/>
      <c r="AB100" s="304" t="str">
        <f t="shared" si="18"/>
        <v/>
      </c>
      <c r="AC100" s="303" t="str">
        <f>IF(AB100="","",(VLOOKUP(ROUND(AB100,0),Notenschlüssel!$A$4:$D$104,2,0)))</f>
        <v/>
      </c>
      <c r="AD100" s="3" t="str">
        <f t="shared" si="19"/>
        <v/>
      </c>
      <c r="AE100" s="27"/>
      <c r="AF100" s="27"/>
      <c r="AG100" s="27"/>
      <c r="AH100" s="27"/>
      <c r="AI100" s="305" t="str">
        <f>IF(OR(AE100="",AF100="",AG100="",AH100=""),"",(ROUND(AE100*Gewichtung!$D$6,1)+ROUND(AF100*Gewichtung!$E$6,1)+ROUND(AG100*Gewichtung!$F$6,1)+ROUND(AH100*Gewichtung!$G$6,1)))</f>
        <v/>
      </c>
      <c r="AJ100" s="301" t="str">
        <f>IF(AI100="","",(VLOOKUP(ROUND(AI100,0),Notenschlüssel!$A$4:$D$104,2,0)))</f>
        <v/>
      </c>
      <c r="AK100" s="4" t="str">
        <f t="shared" si="20"/>
        <v/>
      </c>
      <c r="AL100" s="29"/>
      <c r="AM100" s="312" t="str">
        <f t="shared" si="21"/>
        <v/>
      </c>
      <c r="AN100" s="312" t="str">
        <f t="shared" si="22"/>
        <v/>
      </c>
      <c r="AO100" s="312" t="str">
        <f t="shared" si="23"/>
        <v/>
      </c>
      <c r="AP100" s="313" t="str">
        <f>IF(AC100="","",VLOOKUP(AC100,Notenschlüssel!$B$4:$D$104,3,0))</f>
        <v/>
      </c>
      <c r="AQ100" s="313" t="str">
        <f>IF(AJ100="","",VLOOKUP(AJ100,Notenschlüssel!$B$4:$D$104,3,0))</f>
        <v/>
      </c>
    </row>
    <row r="101" spans="1:43" ht="5.0999999999999996" customHeight="1">
      <c r="A101" s="187"/>
      <c r="B101" s="188"/>
      <c r="C101" s="188"/>
      <c r="D101" s="188"/>
      <c r="E101" s="31"/>
      <c r="F101" s="188"/>
      <c r="G101" s="188"/>
      <c r="H101" s="188"/>
      <c r="I101" s="49"/>
      <c r="J101" s="188"/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311"/>
      <c r="AM101" s="312"/>
      <c r="AN101" s="312"/>
      <c r="AO101" s="312"/>
      <c r="AP101" s="313"/>
      <c r="AQ101" s="313"/>
    </row>
    <row r="102" spans="1:43" ht="12.75" customHeight="1">
      <c r="A102" s="374"/>
      <c r="B102" s="375"/>
      <c r="C102" s="375"/>
      <c r="D102" s="375"/>
      <c r="E102" s="375"/>
      <c r="F102" s="375"/>
      <c r="G102" s="375"/>
      <c r="H102" s="375"/>
      <c r="I102" s="50"/>
      <c r="J102" s="32"/>
      <c r="K102" s="376" t="s">
        <v>113</v>
      </c>
      <c r="L102" s="376"/>
      <c r="M102" s="376"/>
      <c r="N102" s="376"/>
      <c r="O102" s="376"/>
      <c r="P102" s="376"/>
      <c r="Q102" s="376"/>
      <c r="R102" s="376"/>
      <c r="S102" s="376"/>
      <c r="T102" s="376"/>
      <c r="U102" s="376"/>
      <c r="V102" s="376"/>
      <c r="W102" s="376"/>
      <c r="X102" s="376"/>
      <c r="Y102" s="376"/>
      <c r="Z102" s="376"/>
      <c r="AA102" s="376"/>
      <c r="AB102" s="376"/>
      <c r="AC102" s="376"/>
      <c r="AD102" s="376"/>
      <c r="AE102" s="376"/>
      <c r="AF102" s="376"/>
      <c r="AG102" s="376"/>
      <c r="AH102" s="376"/>
      <c r="AI102" s="376"/>
      <c r="AJ102" s="376"/>
      <c r="AK102" s="376"/>
      <c r="AL102" s="145"/>
      <c r="AM102" s="312"/>
      <c r="AN102" s="312"/>
      <c r="AO102" s="312"/>
      <c r="AP102" s="313"/>
      <c r="AQ102" s="313"/>
    </row>
    <row r="103" spans="1:43" ht="5.0999999999999996" customHeight="1">
      <c r="A103" s="154"/>
      <c r="B103" s="155"/>
      <c r="C103" s="155"/>
      <c r="D103" s="155"/>
      <c r="E103" s="155"/>
      <c r="F103" s="155"/>
      <c r="G103" s="155"/>
      <c r="H103" s="155"/>
      <c r="I103" s="46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9"/>
      <c r="AM103" s="312"/>
      <c r="AN103" s="312"/>
      <c r="AO103" s="312"/>
      <c r="AP103" s="313"/>
      <c r="AQ103" s="313"/>
    </row>
    <row r="104" spans="1:43">
      <c r="A104" s="1"/>
      <c r="B104" s="219"/>
      <c r="C104" s="378" t="s">
        <v>24</v>
      </c>
      <c r="D104" s="378"/>
      <c r="E104" s="378"/>
      <c r="F104" s="378"/>
      <c r="G104" s="378"/>
      <c r="H104" s="378"/>
      <c r="I104" s="378"/>
      <c r="J104" s="378"/>
      <c r="K104" s="193">
        <v>50</v>
      </c>
      <c r="L104" s="194"/>
      <c r="M104" s="195">
        <f t="shared" ref="M104:M115" si="24">IF(K104="","",IF(L104&gt;0,((K104*2+L104)/3),K104))</f>
        <v>50</v>
      </c>
      <c r="N104" s="196">
        <f>IF(K104="","",(VLOOKUP((ROUNDDOWN(M104,0)),Notenschlüssel!$A$4:$D$104,2,0)))</f>
        <v>4.4000000000000004</v>
      </c>
      <c r="O104" s="319">
        <f t="shared" ref="O104:O115" si="25">IF(K104="","",(ROUND(M104*0.4,1)))</f>
        <v>20</v>
      </c>
      <c r="P104" s="198">
        <v>50</v>
      </c>
      <c r="Q104" s="194"/>
      <c r="R104" s="195">
        <f t="shared" ref="R104:R115" si="26">IF(P104="","",(IF(Q104&gt;0,(P104*2+Q104)/3,P104)))</f>
        <v>50</v>
      </c>
      <c r="S104" s="201">
        <f>IF(P104="","",(VLOOKUP((ROUNDDOWN(R104,0)),Notenschlüssel!$A$4:$D$104,2,0)))</f>
        <v>4.4000000000000004</v>
      </c>
      <c r="T104" s="295">
        <f t="shared" ref="T104:T115" si="27">IF(R104="","",(ROUND(R104*0.4,1)))</f>
        <v>20</v>
      </c>
      <c r="U104" s="198">
        <v>25</v>
      </c>
      <c r="V104" s="198">
        <v>25</v>
      </c>
      <c r="W104" s="194"/>
      <c r="X104" s="195">
        <f t="shared" ref="X104:X115" si="28">IF(OR(U104="",V104=""),"",(IF(W104&gt;0,((U104+V104)*2+W104)/3,(U104+V104))))</f>
        <v>50</v>
      </c>
      <c r="Y104" s="201">
        <f>IF(X104="","",(VLOOKUP((ROUNDDOWN(X104,0)),Notenschlüssel!$A$4:$D$104,2,0)))</f>
        <v>4.4000000000000004</v>
      </c>
      <c r="Z104" s="295">
        <f t="shared" ref="Z104:Z115" si="29">IF(X104="","",(ROUND(X104*0.2,1)))</f>
        <v>10</v>
      </c>
      <c r="AA104" s="202"/>
      <c r="AB104" s="307">
        <f t="shared" ref="AB104" si="30">IF(OR(O104="",T104="",Z104=""),"",(ROUND(IF(AA104="x",(O104+T104)*1.25,(O104+T104+Z104)),1)))</f>
        <v>50</v>
      </c>
      <c r="AC104" s="302">
        <f>IF(AB104="","",(VLOOKUP(ROUND(AB104,0),Notenschlüssel!$A$4:$D$104,2,0)))</f>
        <v>4.4000000000000004</v>
      </c>
      <c r="AD104" s="2" t="str">
        <f t="shared" ref="AD104" si="31">IF(AB104="","",(IF(AB104=0," ",IF(OR(N104&gt;=5.5,S104&gt;=5.5,Y104&gt;=5.5,(ROUND(N104,0)+ROUND(S104,0))=10,(ROUND(N104,0)+ROUND(Y104,0))=10,(ROUND(S104,0)+ROUND(Y104,0))=10,AC104&gt;=4.5),"D"," "))))</f>
        <v xml:space="preserve"> </v>
      </c>
      <c r="AE104" s="198">
        <v>50</v>
      </c>
      <c r="AF104" s="198">
        <v>50</v>
      </c>
      <c r="AG104" s="198">
        <v>50</v>
      </c>
      <c r="AH104" s="198">
        <v>50</v>
      </c>
      <c r="AI104" s="305">
        <f>IF(OR(AE104="",AF104="",AG104="",AH104=""),"",(ROUND(AE104*Gewichtung!$D$6,1)+ROUND(AF104*Gewichtung!$E$6,1)+ROUND(AG104*Gewichtung!$F$6,1)+ROUND(AH104*Gewichtung!$G$6,1)))</f>
        <v>50</v>
      </c>
      <c r="AJ104" s="301">
        <f>IF(AI104="","",(VLOOKUP(ROUND(AI104,0),Notenschlüssel!$A$4:$D$104,2,0)))</f>
        <v>4.4000000000000004</v>
      </c>
      <c r="AK104" s="4" t="str">
        <f t="shared" ref="AK104" si="32">IF(AI104="","",(IF(AJ104&lt;=4.4," ","D")))</f>
        <v xml:space="preserve"> </v>
      </c>
      <c r="AL104" s="29"/>
      <c r="AM104" s="312" t="str">
        <f t="shared" si="21"/>
        <v>ausreichend</v>
      </c>
      <c r="AN104" s="312" t="str">
        <f t="shared" si="22"/>
        <v>ausreichend</v>
      </c>
      <c r="AO104" s="312" t="str">
        <f t="shared" si="23"/>
        <v>ausreichend</v>
      </c>
      <c r="AP104" s="313" t="str">
        <f>IF(AC104="","",VLOOKUP(AC104,Notenschlüssel!$B$4:$D$104,3,0))</f>
        <v>ausreichend</v>
      </c>
      <c r="AQ104" s="313" t="str">
        <f>IF(AJ104="","",VLOOKUP(AJ104,Notenschlüssel!$B$4:$D$104,3,0))</f>
        <v>ausreichend</v>
      </c>
    </row>
    <row r="105" spans="1:43">
      <c r="A105" s="1"/>
      <c r="B105" s="219"/>
      <c r="C105" s="378" t="s">
        <v>26</v>
      </c>
      <c r="D105" s="378"/>
      <c r="E105" s="378"/>
      <c r="F105" s="378"/>
      <c r="G105" s="378"/>
      <c r="H105" s="378"/>
      <c r="I105" s="378"/>
      <c r="J105" s="378"/>
      <c r="K105" s="193">
        <v>100</v>
      </c>
      <c r="L105" s="194"/>
      <c r="M105" s="195">
        <f t="shared" si="24"/>
        <v>100</v>
      </c>
      <c r="N105" s="196">
        <f>IF(K105="","",(VLOOKUP((ROUNDDOWN(M105,0)),Notenschlüssel!$A$4:$D$104,2,0)))</f>
        <v>1</v>
      </c>
      <c r="O105" s="319">
        <f t="shared" si="25"/>
        <v>40</v>
      </c>
      <c r="P105" s="198">
        <v>100</v>
      </c>
      <c r="Q105" s="194"/>
      <c r="R105" s="195">
        <f t="shared" si="26"/>
        <v>100</v>
      </c>
      <c r="S105" s="201">
        <f>IF(P105="","",(VLOOKUP((ROUNDDOWN(R105,0)),Notenschlüssel!$A$4:$D$104,2,0)))</f>
        <v>1</v>
      </c>
      <c r="T105" s="295">
        <f t="shared" si="27"/>
        <v>40</v>
      </c>
      <c r="U105" s="198">
        <v>50</v>
      </c>
      <c r="V105" s="198">
        <v>50</v>
      </c>
      <c r="W105" s="194"/>
      <c r="X105" s="195">
        <f t="shared" si="28"/>
        <v>100</v>
      </c>
      <c r="Y105" s="201">
        <f>IF(X105="","",(VLOOKUP((ROUNDDOWN(X105,0)),Notenschlüssel!$A$4:$D$104,2,0)))</f>
        <v>1</v>
      </c>
      <c r="Z105" s="295">
        <f t="shared" si="29"/>
        <v>20</v>
      </c>
      <c r="AA105" s="202"/>
      <c r="AB105" s="307">
        <f t="shared" ref="AB105:AB115" si="33">IF(OR(O105="",T105="",Z105=""),"",(ROUND(IF(AA105="x",(O105+T105)*1.25,(O105+T105+Z105)),1)))</f>
        <v>100</v>
      </c>
      <c r="AC105" s="302">
        <f>IF(AB105="","",(VLOOKUP(ROUND(AB105,0),Notenschlüssel!$A$4:$D$104,2,0)))</f>
        <v>1</v>
      </c>
      <c r="AD105" s="2" t="str">
        <f t="shared" ref="AD105:AD115" si="34">IF(AB105="","",(IF(AB105=0," ",IF(OR(N105&gt;=5.5,S105&gt;=5.5,Y105&gt;=5.5,(ROUND(N105,0)+ROUND(S105,0))=10,(ROUND(N105,0)+ROUND(Y105,0))=10,(ROUND(S105,0)+ROUND(Y105,0))=10,AC105&gt;=4.5),"D"," "))))</f>
        <v xml:space="preserve"> </v>
      </c>
      <c r="AE105" s="198">
        <v>100</v>
      </c>
      <c r="AF105" s="198">
        <v>100</v>
      </c>
      <c r="AG105" s="198">
        <v>100</v>
      </c>
      <c r="AH105" s="198">
        <v>100</v>
      </c>
      <c r="AI105" s="305">
        <f>IF(OR(AE105="",AF105="",AG105="",AH105=""),"",(ROUND(AE105*Gewichtung!$D$6,1)+ROUND(AF105*Gewichtung!$E$6,1)+ROUND(AG105*Gewichtung!$F$6,1)+ROUND(AH105*Gewichtung!$G$6,1)))</f>
        <v>100</v>
      </c>
      <c r="AJ105" s="301">
        <f>IF(AI105="","",(VLOOKUP(ROUND(AI105,0),Notenschlüssel!$A$4:$D$104,2,0)))</f>
        <v>1</v>
      </c>
      <c r="AK105" s="4" t="str">
        <f t="shared" ref="AK105:AK115" si="35">IF(AI105="","",(IF(AJ105&lt;=4.4," ","D")))</f>
        <v xml:space="preserve"> </v>
      </c>
      <c r="AL105" s="29"/>
      <c r="AM105" s="312" t="str">
        <f t="shared" si="21"/>
        <v>sehr gut</v>
      </c>
      <c r="AN105" s="312" t="str">
        <f t="shared" si="22"/>
        <v>sehr gut</v>
      </c>
      <c r="AO105" s="312" t="str">
        <f t="shared" si="23"/>
        <v>sehr gut</v>
      </c>
      <c r="AP105" s="313" t="str">
        <f>IF(AC105="","",VLOOKUP(AC105,Notenschlüssel!$B$4:$D$104,3,0))</f>
        <v>sehr gut</v>
      </c>
      <c r="AQ105" s="313" t="str">
        <f>IF(AJ105="","",VLOOKUP(AJ105,Notenschlüssel!$B$4:$D$104,3,0))</f>
        <v>sehr gut</v>
      </c>
    </row>
    <row r="106" spans="1:43">
      <c r="A106" s="1"/>
      <c r="B106" s="219"/>
      <c r="C106" s="379" t="s">
        <v>25</v>
      </c>
      <c r="D106" s="379"/>
      <c r="E106" s="379"/>
      <c r="F106" s="379"/>
      <c r="G106" s="379"/>
      <c r="H106" s="379"/>
      <c r="I106" s="379"/>
      <c r="J106" s="379"/>
      <c r="K106" s="33">
        <v>50</v>
      </c>
      <c r="L106" s="22"/>
      <c r="M106" s="203">
        <f t="shared" si="24"/>
        <v>50</v>
      </c>
      <c r="N106" s="204">
        <f>IF(K106="","",(VLOOKUP((ROUNDDOWN(M106,0)),Notenschlüssel!$A$4:$D$104,2,0)))</f>
        <v>4.4000000000000004</v>
      </c>
      <c r="O106" s="321">
        <f t="shared" si="25"/>
        <v>20</v>
      </c>
      <c r="P106" s="26">
        <v>51</v>
      </c>
      <c r="Q106" s="22"/>
      <c r="R106" s="203">
        <f t="shared" si="26"/>
        <v>51</v>
      </c>
      <c r="S106" s="208">
        <f>IF(P106="","",(VLOOKUP((ROUNDDOWN(R106,0)),Notenschlüssel!$A$4:$D$104,2,0)))</f>
        <v>4.3</v>
      </c>
      <c r="T106" s="248">
        <f t="shared" si="27"/>
        <v>20.399999999999999</v>
      </c>
      <c r="U106" s="26">
        <v>25</v>
      </c>
      <c r="V106" s="26">
        <v>25</v>
      </c>
      <c r="W106" s="22"/>
      <c r="X106" s="203">
        <f t="shared" si="28"/>
        <v>50</v>
      </c>
      <c r="Y106" s="208">
        <f>IF(X106="","",(VLOOKUP((ROUNDDOWN(X106,0)),Notenschlüssel!$A$4:$D$104,2,0)))</f>
        <v>4.4000000000000004</v>
      </c>
      <c r="Z106" s="297">
        <f t="shared" si="29"/>
        <v>10</v>
      </c>
      <c r="AA106" s="24"/>
      <c r="AB106" s="304">
        <f t="shared" si="33"/>
        <v>50.4</v>
      </c>
      <c r="AC106" s="303">
        <f>IF(AB106="","",(VLOOKUP(ROUND(AB106,0),Notenschlüssel!$A$4:$D$104,2,0)))</f>
        <v>4.4000000000000004</v>
      </c>
      <c r="AD106" s="3" t="str">
        <f t="shared" si="34"/>
        <v xml:space="preserve"> </v>
      </c>
      <c r="AE106" s="169">
        <v>92</v>
      </c>
      <c r="AF106" s="169">
        <v>92</v>
      </c>
      <c r="AG106" s="169">
        <v>91</v>
      </c>
      <c r="AH106" s="169">
        <v>91</v>
      </c>
      <c r="AI106" s="305">
        <f>IF(OR(AE106="",AF106="",AG106="",AH106=""),"",(ROUND(AE106*Gewichtung!$D$6,1)+ROUND(AF106*Gewichtung!$E$6,1)+ROUND(AG106*Gewichtung!$F$6,1)+ROUND(AH106*Gewichtung!$G$6,1)))</f>
        <v>91.6</v>
      </c>
      <c r="AJ106" s="301">
        <f>IF(AI106="","",(VLOOKUP(ROUND(AI106,0),Notenschlüssel!$A$4:$D$104,2,0)))</f>
        <v>1.4</v>
      </c>
      <c r="AK106" s="4" t="str">
        <f t="shared" si="35"/>
        <v xml:space="preserve"> </v>
      </c>
      <c r="AL106" s="29"/>
      <c r="AM106" s="312" t="str">
        <f t="shared" si="21"/>
        <v>ausreichend</v>
      </c>
      <c r="AN106" s="312" t="str">
        <f t="shared" si="22"/>
        <v>ausreichend</v>
      </c>
      <c r="AO106" s="312" t="str">
        <f t="shared" si="23"/>
        <v>ausreichend</v>
      </c>
      <c r="AP106" s="313" t="str">
        <f>IF(AC106="","",VLOOKUP(AC106,Notenschlüssel!$B$4:$D$104,3,0))</f>
        <v>ausreichend</v>
      </c>
      <c r="AQ106" s="313" t="str">
        <f>IF(AJ106="","",VLOOKUP(AJ106,Notenschlüssel!$B$4:$D$104,3,0))</f>
        <v>sehr gut</v>
      </c>
    </row>
    <row r="107" spans="1:43">
      <c r="A107" s="1"/>
      <c r="B107" s="219"/>
      <c r="C107" s="379"/>
      <c r="D107" s="379"/>
      <c r="E107" s="379"/>
      <c r="F107" s="379"/>
      <c r="G107" s="379"/>
      <c r="H107" s="379"/>
      <c r="I107" s="379"/>
      <c r="J107" s="379"/>
      <c r="K107" s="34">
        <v>51</v>
      </c>
      <c r="L107" s="23"/>
      <c r="M107" s="185">
        <f t="shared" si="24"/>
        <v>51</v>
      </c>
      <c r="N107" s="182">
        <f>IF(K107="","",(VLOOKUP((ROUNDDOWN(M107,0)),Notenschlüssel!$A$4:$D$104,2,0)))</f>
        <v>4.3</v>
      </c>
      <c r="O107" s="318">
        <f t="shared" si="25"/>
        <v>20.399999999999999</v>
      </c>
      <c r="P107" s="27">
        <v>49</v>
      </c>
      <c r="Q107" s="23"/>
      <c r="R107" s="185">
        <f t="shared" si="26"/>
        <v>49</v>
      </c>
      <c r="S107" s="180">
        <f>IF(P107="","",(VLOOKUP((ROUNDDOWN(R107,0)),Notenschlüssel!$A$4:$D$104,2,0)))</f>
        <v>4.5</v>
      </c>
      <c r="T107" s="248">
        <f t="shared" si="27"/>
        <v>19.600000000000001</v>
      </c>
      <c r="U107" s="27">
        <v>25</v>
      </c>
      <c r="V107" s="27">
        <v>25</v>
      </c>
      <c r="W107" s="23"/>
      <c r="X107" s="185">
        <f t="shared" si="28"/>
        <v>50</v>
      </c>
      <c r="Y107" s="180">
        <f>IF(X107="","",(VLOOKUP((ROUNDDOWN(X107,0)),Notenschlüssel!$A$4:$D$104,2,0)))</f>
        <v>4.4000000000000004</v>
      </c>
      <c r="Z107" s="241">
        <f t="shared" si="29"/>
        <v>10</v>
      </c>
      <c r="AA107" s="25"/>
      <c r="AB107" s="304">
        <f t="shared" si="33"/>
        <v>50</v>
      </c>
      <c r="AC107" s="303">
        <f>IF(AB107="","",(VLOOKUP(ROUND(AB107,0),Notenschlüssel!$A$4:$D$104,2,0)))</f>
        <v>4.4000000000000004</v>
      </c>
      <c r="AD107" s="3" t="str">
        <f t="shared" si="34"/>
        <v xml:space="preserve"> </v>
      </c>
      <c r="AE107" s="27">
        <v>92</v>
      </c>
      <c r="AF107" s="27">
        <v>91</v>
      </c>
      <c r="AG107" s="27">
        <v>90</v>
      </c>
      <c r="AH107" s="27">
        <v>91</v>
      </c>
      <c r="AI107" s="305">
        <f>IF(OR(AE107="",AF107="",AG107="",AH107=""),"",(ROUND(AE107*Gewichtung!$D$6,1)+ROUND(AF107*Gewichtung!$E$6,1)+ROUND(AG107*Gewichtung!$F$6,1)+ROUND(AH107*Gewichtung!$G$6,1)))</f>
        <v>91</v>
      </c>
      <c r="AJ107" s="301">
        <f>IF(AI107="","",(VLOOKUP(ROUND(AI107,0),Notenschlüssel!$A$4:$D$104,2,0)))</f>
        <v>1.5</v>
      </c>
      <c r="AK107" s="4" t="str">
        <f t="shared" si="35"/>
        <v xml:space="preserve"> </v>
      </c>
      <c r="AL107" s="29"/>
      <c r="AM107" s="312" t="str">
        <f t="shared" si="21"/>
        <v>ausreichend</v>
      </c>
      <c r="AN107" s="312" t="str">
        <f t="shared" si="22"/>
        <v>mangelhaft</v>
      </c>
      <c r="AO107" s="312" t="str">
        <f t="shared" si="23"/>
        <v>ausreichend</v>
      </c>
      <c r="AP107" s="313" t="str">
        <f>IF(AC107="","",VLOOKUP(AC107,Notenschlüssel!$B$4:$D$104,3,0))</f>
        <v>ausreichend</v>
      </c>
      <c r="AQ107" s="313" t="str">
        <f>IF(AJ107="","",VLOOKUP(AJ107,Notenschlüssel!$B$4:$D$104,3,0))</f>
        <v>gut</v>
      </c>
    </row>
    <row r="108" spans="1:43">
      <c r="A108" s="1"/>
      <c r="B108" s="219"/>
      <c r="C108" s="379"/>
      <c r="D108" s="379"/>
      <c r="E108" s="379"/>
      <c r="F108" s="379"/>
      <c r="G108" s="379"/>
      <c r="H108" s="379"/>
      <c r="I108" s="379"/>
      <c r="J108" s="379"/>
      <c r="K108" s="209">
        <v>50</v>
      </c>
      <c r="L108" s="210"/>
      <c r="M108" s="211">
        <f t="shared" si="24"/>
        <v>50</v>
      </c>
      <c r="N108" s="212">
        <f>IF(K108="","",(VLOOKUP((ROUNDDOWN(M108,0)),Notenschlüssel!$A$4:$D$104,2,0)))</f>
        <v>4.4000000000000004</v>
      </c>
      <c r="O108" s="320">
        <f t="shared" si="25"/>
        <v>20</v>
      </c>
      <c r="P108" s="214">
        <v>51</v>
      </c>
      <c r="Q108" s="210"/>
      <c r="R108" s="211">
        <f t="shared" si="26"/>
        <v>51</v>
      </c>
      <c r="S108" s="217">
        <f>IF(P108="","",(VLOOKUP((ROUNDDOWN(R108,0)),Notenschlüssel!$A$4:$D$104,2,0)))</f>
        <v>4.3</v>
      </c>
      <c r="T108" s="296">
        <f t="shared" si="27"/>
        <v>20.399999999999999</v>
      </c>
      <c r="U108" s="214">
        <v>25</v>
      </c>
      <c r="V108" s="214">
        <v>24</v>
      </c>
      <c r="W108" s="210"/>
      <c r="X108" s="211">
        <f t="shared" si="28"/>
        <v>49</v>
      </c>
      <c r="Y108" s="217">
        <f>IF(X108="","",(VLOOKUP((ROUNDDOWN(X108,0)),Notenschlüssel!$A$4:$D$104,2,0)))</f>
        <v>4.5</v>
      </c>
      <c r="Z108" s="296">
        <f t="shared" si="29"/>
        <v>9.8000000000000007</v>
      </c>
      <c r="AA108" s="218"/>
      <c r="AB108" s="308">
        <f t="shared" si="33"/>
        <v>50.2</v>
      </c>
      <c r="AC108" s="309">
        <f>IF(AB108="","",(VLOOKUP(ROUND(AB108,0),Notenschlüssel!$A$4:$D$104,2,0)))</f>
        <v>4.4000000000000004</v>
      </c>
      <c r="AD108" s="5" t="str">
        <f t="shared" si="34"/>
        <v xml:space="preserve"> </v>
      </c>
      <c r="AE108" s="214">
        <v>81</v>
      </c>
      <c r="AF108" s="214">
        <v>81</v>
      </c>
      <c r="AG108" s="214">
        <v>80</v>
      </c>
      <c r="AH108" s="214">
        <v>80</v>
      </c>
      <c r="AI108" s="305">
        <f>IF(OR(AE108="",AF108="",AG108="",AH108=""),"",(ROUND(AE108*Gewichtung!$D$6,1)+ROUND(AF108*Gewichtung!$E$6,1)+ROUND(AG108*Gewichtung!$F$6,1)+ROUND(AH108*Gewichtung!$G$6,1)))</f>
        <v>80.599999999999994</v>
      </c>
      <c r="AJ108" s="301">
        <f>IF(AI108="","",(VLOOKUP(ROUND(AI108,0),Notenschlüssel!$A$4:$D$104,2,0)))</f>
        <v>2.4</v>
      </c>
      <c r="AK108" s="4" t="str">
        <f t="shared" si="35"/>
        <v xml:space="preserve"> </v>
      </c>
      <c r="AL108" s="29"/>
      <c r="AM108" s="312" t="str">
        <f t="shared" si="21"/>
        <v>ausreichend</v>
      </c>
      <c r="AN108" s="312" t="str">
        <f t="shared" si="22"/>
        <v>ausreichend</v>
      </c>
      <c r="AO108" s="312" t="str">
        <f t="shared" si="23"/>
        <v>mangelhaft</v>
      </c>
      <c r="AP108" s="313" t="str">
        <f>IF(AC108="","",VLOOKUP(AC108,Notenschlüssel!$B$4:$D$104,3,0))</f>
        <v>ausreichend</v>
      </c>
      <c r="AQ108" s="313" t="str">
        <f>IF(AJ108="","",VLOOKUP(AJ108,Notenschlüssel!$B$4:$D$104,3,0))</f>
        <v>gut</v>
      </c>
    </row>
    <row r="109" spans="1:43">
      <c r="A109" s="1"/>
      <c r="B109" s="219"/>
      <c r="C109" s="380" t="s">
        <v>27</v>
      </c>
      <c r="D109" s="380"/>
      <c r="E109" s="380"/>
      <c r="F109" s="380"/>
      <c r="G109" s="380"/>
      <c r="H109" s="380"/>
      <c r="I109" s="380"/>
      <c r="J109" s="380"/>
      <c r="K109" s="33">
        <v>49</v>
      </c>
      <c r="L109" s="22"/>
      <c r="M109" s="203">
        <f t="shared" si="24"/>
        <v>49</v>
      </c>
      <c r="N109" s="204">
        <f>IF(K109="","",(VLOOKUP((ROUNDDOWN(M109,0)),Notenschlüssel!$A$4:$D$104,2,0)))</f>
        <v>4.5</v>
      </c>
      <c r="O109" s="321">
        <f t="shared" si="25"/>
        <v>19.600000000000001</v>
      </c>
      <c r="P109" s="26">
        <v>49</v>
      </c>
      <c r="Q109" s="22"/>
      <c r="R109" s="203">
        <f t="shared" si="26"/>
        <v>49</v>
      </c>
      <c r="S109" s="208">
        <f>IF(P109="","",(VLOOKUP((ROUNDDOWN(R109,0)),Notenschlüssel!$A$4:$D$104,2,0)))</f>
        <v>4.5</v>
      </c>
      <c r="T109" s="248">
        <f t="shared" si="27"/>
        <v>19.600000000000001</v>
      </c>
      <c r="U109" s="26">
        <v>27</v>
      </c>
      <c r="V109" s="26">
        <v>27</v>
      </c>
      <c r="W109" s="22"/>
      <c r="X109" s="203">
        <f t="shared" si="28"/>
        <v>54</v>
      </c>
      <c r="Y109" s="208">
        <f>IF(X109="","",(VLOOKUP((ROUNDDOWN(X109,0)),Notenschlüssel!$A$4:$D$104,2,0)))</f>
        <v>4.2</v>
      </c>
      <c r="Z109" s="297">
        <f t="shared" si="29"/>
        <v>10.8</v>
      </c>
      <c r="AA109" s="24"/>
      <c r="AB109" s="304">
        <f t="shared" si="33"/>
        <v>50</v>
      </c>
      <c r="AC109" s="303">
        <f>IF(AB109="","",(VLOOKUP(ROUND(AB109,0),Notenschlüssel!$A$4:$D$104,2,0)))</f>
        <v>4.4000000000000004</v>
      </c>
      <c r="AD109" s="3" t="str">
        <f t="shared" si="34"/>
        <v>D</v>
      </c>
      <c r="AE109" s="169">
        <v>81</v>
      </c>
      <c r="AF109" s="169">
        <v>80</v>
      </c>
      <c r="AG109" s="169">
        <v>80</v>
      </c>
      <c r="AH109" s="169">
        <v>80</v>
      </c>
      <c r="AI109" s="305">
        <f>IF(OR(AE109="",AF109="",AG109="",AH109=""),"",(ROUND(AE109*Gewichtung!$D$6,1)+ROUND(AF109*Gewichtung!$E$6,1)+ROUND(AG109*Gewichtung!$F$6,1)+ROUND(AH109*Gewichtung!$G$6,1)))</f>
        <v>80.2</v>
      </c>
      <c r="AJ109" s="301">
        <f>IF(AI109="","",(VLOOKUP(ROUND(AI109,0),Notenschlüssel!$A$4:$D$104,2,0)))</f>
        <v>2.5</v>
      </c>
      <c r="AK109" s="4" t="str">
        <f t="shared" si="35"/>
        <v xml:space="preserve"> </v>
      </c>
      <c r="AL109" s="29"/>
      <c r="AM109" s="312" t="str">
        <f t="shared" si="21"/>
        <v>mangelhaft</v>
      </c>
      <c r="AN109" s="312" t="str">
        <f t="shared" si="22"/>
        <v>mangelhaft</v>
      </c>
      <c r="AO109" s="312" t="str">
        <f t="shared" si="23"/>
        <v>ausreichend</v>
      </c>
      <c r="AP109" s="313" t="str">
        <f>IF(AC109="","",VLOOKUP(AC109,Notenschlüssel!$B$4:$D$104,3,0))</f>
        <v>ausreichend</v>
      </c>
      <c r="AQ109" s="313" t="str">
        <f>IF(AJ109="","",VLOOKUP(AJ109,Notenschlüssel!$B$4:$D$104,3,0))</f>
        <v>befriedigend</v>
      </c>
    </row>
    <row r="110" spans="1:43">
      <c r="A110" s="1"/>
      <c r="B110" s="219"/>
      <c r="C110" s="380"/>
      <c r="D110" s="380"/>
      <c r="E110" s="380"/>
      <c r="F110" s="380"/>
      <c r="G110" s="380"/>
      <c r="H110" s="380"/>
      <c r="I110" s="380"/>
      <c r="J110" s="380"/>
      <c r="K110" s="34">
        <v>49</v>
      </c>
      <c r="L110" s="23"/>
      <c r="M110" s="185">
        <f t="shared" si="24"/>
        <v>49</v>
      </c>
      <c r="N110" s="182">
        <f>IF(K110="","",(VLOOKUP((ROUNDDOWN(M110,0)),Notenschlüssel!$A$4:$D$104,2,0)))</f>
        <v>4.5</v>
      </c>
      <c r="O110" s="318">
        <f t="shared" si="25"/>
        <v>19.600000000000001</v>
      </c>
      <c r="P110" s="27">
        <v>52</v>
      </c>
      <c r="Q110" s="23"/>
      <c r="R110" s="185">
        <f t="shared" si="26"/>
        <v>52</v>
      </c>
      <c r="S110" s="180">
        <f>IF(P110="","",(VLOOKUP((ROUNDDOWN(R110,0)),Notenschlüssel!$A$4:$D$104,2,0)))</f>
        <v>4.3</v>
      </c>
      <c r="T110" s="248">
        <f t="shared" si="27"/>
        <v>20.8</v>
      </c>
      <c r="U110" s="27">
        <v>25</v>
      </c>
      <c r="V110" s="27">
        <v>24</v>
      </c>
      <c r="W110" s="23"/>
      <c r="X110" s="185">
        <f t="shared" si="28"/>
        <v>49</v>
      </c>
      <c r="Y110" s="180">
        <f>IF(X110="","",(VLOOKUP((ROUNDDOWN(X110,0)),Notenschlüssel!$A$4:$D$104,2,0)))</f>
        <v>4.5</v>
      </c>
      <c r="Z110" s="241">
        <f t="shared" si="29"/>
        <v>9.8000000000000007</v>
      </c>
      <c r="AA110" s="25"/>
      <c r="AB110" s="304">
        <f t="shared" si="33"/>
        <v>50.2</v>
      </c>
      <c r="AC110" s="303">
        <f>IF(AB110="","",(VLOOKUP(ROUND(AB110,0),Notenschlüssel!$A$4:$D$104,2,0)))</f>
        <v>4.4000000000000004</v>
      </c>
      <c r="AD110" s="3" t="str">
        <f t="shared" si="34"/>
        <v>D</v>
      </c>
      <c r="AE110" s="27">
        <v>67</v>
      </c>
      <c r="AF110" s="27">
        <v>67</v>
      </c>
      <c r="AG110" s="27">
        <v>66</v>
      </c>
      <c r="AH110" s="27">
        <v>66</v>
      </c>
      <c r="AI110" s="305">
        <f>IF(OR(AE110="",AF110="",AG110="",AH110=""),"",(ROUND(AE110*Gewichtung!$D$6,1)+ROUND(AF110*Gewichtung!$E$6,1)+ROUND(AG110*Gewichtung!$F$6,1)+ROUND(AH110*Gewichtung!$G$6,1)))</f>
        <v>66.600000000000009</v>
      </c>
      <c r="AJ110" s="301">
        <f>IF(AI110="","",(VLOOKUP(ROUND(AI110,0),Notenschlüssel!$A$4:$D$104,2,0)))</f>
        <v>3.4</v>
      </c>
      <c r="AK110" s="4" t="str">
        <f t="shared" si="35"/>
        <v xml:space="preserve"> </v>
      </c>
      <c r="AL110" s="29"/>
      <c r="AM110" s="312" t="str">
        <f t="shared" si="21"/>
        <v>mangelhaft</v>
      </c>
      <c r="AN110" s="312" t="str">
        <f t="shared" si="22"/>
        <v>ausreichend</v>
      </c>
      <c r="AO110" s="312" t="str">
        <f t="shared" si="23"/>
        <v>mangelhaft</v>
      </c>
      <c r="AP110" s="313" t="str">
        <f>IF(AC110="","",VLOOKUP(AC110,Notenschlüssel!$B$4:$D$104,3,0))</f>
        <v>ausreichend</v>
      </c>
      <c r="AQ110" s="313" t="str">
        <f>IF(AJ110="","",VLOOKUP(AJ110,Notenschlüssel!$B$4:$D$104,3,0))</f>
        <v>befriedigend</v>
      </c>
    </row>
    <row r="111" spans="1:43">
      <c r="A111" s="1"/>
      <c r="B111" s="219"/>
      <c r="C111" s="380"/>
      <c r="D111" s="380"/>
      <c r="E111" s="380"/>
      <c r="F111" s="380"/>
      <c r="G111" s="380"/>
      <c r="H111" s="380"/>
      <c r="I111" s="380"/>
      <c r="J111" s="380"/>
      <c r="K111" s="209">
        <v>52</v>
      </c>
      <c r="L111" s="210"/>
      <c r="M111" s="211">
        <f t="shared" si="24"/>
        <v>52</v>
      </c>
      <c r="N111" s="212">
        <f>IF(K111="","",(VLOOKUP((ROUNDDOWN(M111,0)),Notenschlüssel!$A$4:$D$104,2,0)))</f>
        <v>4.3</v>
      </c>
      <c r="O111" s="320">
        <f t="shared" si="25"/>
        <v>20.8</v>
      </c>
      <c r="P111" s="214">
        <v>49</v>
      </c>
      <c r="Q111" s="210"/>
      <c r="R111" s="211">
        <f t="shared" si="26"/>
        <v>49</v>
      </c>
      <c r="S111" s="217">
        <f>IF(P111="","",(VLOOKUP((ROUNDDOWN(R111,0)),Notenschlüssel!$A$4:$D$104,2,0)))</f>
        <v>4.5</v>
      </c>
      <c r="T111" s="296">
        <f t="shared" si="27"/>
        <v>19.600000000000001</v>
      </c>
      <c r="U111" s="214">
        <v>25</v>
      </c>
      <c r="V111" s="214">
        <v>24</v>
      </c>
      <c r="W111" s="210"/>
      <c r="X111" s="211">
        <f t="shared" si="28"/>
        <v>49</v>
      </c>
      <c r="Y111" s="217">
        <f>IF(X111="","",(VLOOKUP((ROUNDDOWN(X111,0)),Notenschlüssel!$A$4:$D$104,2,0)))</f>
        <v>4.5</v>
      </c>
      <c r="Z111" s="296">
        <f t="shared" si="29"/>
        <v>9.8000000000000007</v>
      </c>
      <c r="AA111" s="218"/>
      <c r="AB111" s="308">
        <f t="shared" si="33"/>
        <v>50.2</v>
      </c>
      <c r="AC111" s="309">
        <f>IF(AB111="","",(VLOOKUP(ROUND(AB111,0),Notenschlüssel!$A$4:$D$104,2,0)))</f>
        <v>4.4000000000000004</v>
      </c>
      <c r="AD111" s="5" t="str">
        <f t="shared" si="34"/>
        <v>D</v>
      </c>
      <c r="AE111" s="214">
        <v>67</v>
      </c>
      <c r="AF111" s="214">
        <v>66</v>
      </c>
      <c r="AG111" s="214">
        <v>66</v>
      </c>
      <c r="AH111" s="214">
        <v>66</v>
      </c>
      <c r="AI111" s="305">
        <f>IF(OR(AE111="",AF111="",AG111="",AH111=""),"",(ROUND(AE111*Gewichtung!$D$6,1)+ROUND(AF111*Gewichtung!$E$6,1)+ROUND(AG111*Gewichtung!$F$6,1)+ROUND(AH111*Gewichtung!$G$6,1)))</f>
        <v>66.2</v>
      </c>
      <c r="AJ111" s="301">
        <f>IF(AI111="","",(VLOOKUP(ROUND(AI111,0),Notenschlüssel!$A$4:$D$104,2,0)))</f>
        <v>3.5</v>
      </c>
      <c r="AK111" s="4" t="str">
        <f t="shared" si="35"/>
        <v xml:space="preserve"> </v>
      </c>
      <c r="AL111" s="29"/>
      <c r="AM111" s="312" t="str">
        <f t="shared" si="21"/>
        <v>ausreichend</v>
      </c>
      <c r="AN111" s="312" t="str">
        <f t="shared" si="22"/>
        <v>mangelhaft</v>
      </c>
      <c r="AO111" s="312" t="str">
        <f t="shared" si="23"/>
        <v>mangelhaft</v>
      </c>
      <c r="AP111" s="313" t="str">
        <f>IF(AC111="","",VLOOKUP(AC111,Notenschlüssel!$B$4:$D$104,3,0))</f>
        <v>ausreichend</v>
      </c>
      <c r="AQ111" s="313" t="str">
        <f>IF(AJ111="","",VLOOKUP(AJ111,Notenschlüssel!$B$4:$D$104,3,0))</f>
        <v>ausreichend</v>
      </c>
    </row>
    <row r="112" spans="1:43">
      <c r="A112" s="1"/>
      <c r="B112" s="219"/>
      <c r="C112" s="378" t="s">
        <v>28</v>
      </c>
      <c r="D112" s="378"/>
      <c r="E112" s="378"/>
      <c r="F112" s="378"/>
      <c r="G112" s="378"/>
      <c r="H112" s="378"/>
      <c r="I112" s="378"/>
      <c r="J112" s="378"/>
      <c r="K112" s="193">
        <v>49</v>
      </c>
      <c r="L112" s="194"/>
      <c r="M112" s="195">
        <f t="shared" si="24"/>
        <v>49</v>
      </c>
      <c r="N112" s="196">
        <f>IF(K112="","",(VLOOKUP((ROUNDDOWN(M112,0)),Notenschlüssel!$A$4:$D$104,2,0)))</f>
        <v>4.5</v>
      </c>
      <c r="O112" s="322">
        <f t="shared" si="25"/>
        <v>19.600000000000001</v>
      </c>
      <c r="P112" s="198">
        <v>49</v>
      </c>
      <c r="Q112" s="194"/>
      <c r="R112" s="195">
        <f t="shared" si="26"/>
        <v>49</v>
      </c>
      <c r="S112" s="201">
        <f>IF(P112="","",(VLOOKUP((ROUNDDOWN(R112,0)),Notenschlüssel!$A$4:$D$104,2,0)))</f>
        <v>4.5</v>
      </c>
      <c r="T112" s="295">
        <f t="shared" si="27"/>
        <v>19.600000000000001</v>
      </c>
      <c r="U112" s="198">
        <v>25</v>
      </c>
      <c r="V112" s="198">
        <v>24</v>
      </c>
      <c r="W112" s="194"/>
      <c r="X112" s="195">
        <f t="shared" si="28"/>
        <v>49</v>
      </c>
      <c r="Y112" s="201">
        <f>IF(X112="","",(VLOOKUP((ROUNDDOWN(X112,0)),Notenschlüssel!$A$4:$D$104,2,0)))</f>
        <v>4.5</v>
      </c>
      <c r="Z112" s="295">
        <f t="shared" si="29"/>
        <v>9.8000000000000007</v>
      </c>
      <c r="AA112" s="202"/>
      <c r="AB112" s="307">
        <f t="shared" si="33"/>
        <v>49</v>
      </c>
      <c r="AC112" s="302">
        <f>IF(AB112="","",(VLOOKUP(ROUND(AB112,0),Notenschlüssel!$A$4:$D$104,2,0)))</f>
        <v>4.5</v>
      </c>
      <c r="AD112" s="2" t="str">
        <f t="shared" si="34"/>
        <v>D</v>
      </c>
      <c r="AE112" s="198">
        <v>50</v>
      </c>
      <c r="AF112" s="198">
        <v>50</v>
      </c>
      <c r="AG112" s="198">
        <v>50</v>
      </c>
      <c r="AH112" s="198">
        <v>49</v>
      </c>
      <c r="AI112" s="305">
        <f>IF(OR(AE112="",AF112="",AG112="",AH112=""),"",(ROUND(AE112*Gewichtung!$D$6,1)+ROUND(AF112*Gewichtung!$E$6,1)+ROUND(AG112*Gewichtung!$F$6,1)+ROUND(AH112*Gewichtung!$G$6,1)))</f>
        <v>49.8</v>
      </c>
      <c r="AJ112" s="301">
        <f>IF(AI112="","",(VLOOKUP(ROUND(AI112,0),Notenschlüssel!$A$4:$D$104,2,0)))</f>
        <v>4.4000000000000004</v>
      </c>
      <c r="AK112" s="4" t="str">
        <f t="shared" si="35"/>
        <v xml:space="preserve"> </v>
      </c>
      <c r="AL112" s="29"/>
      <c r="AM112" s="312" t="str">
        <f t="shared" si="21"/>
        <v>mangelhaft</v>
      </c>
      <c r="AN112" s="312" t="str">
        <f t="shared" si="22"/>
        <v>mangelhaft</v>
      </c>
      <c r="AO112" s="312" t="str">
        <f t="shared" si="23"/>
        <v>mangelhaft</v>
      </c>
      <c r="AP112" s="313" t="str">
        <f>IF(AC112="","",VLOOKUP(AC112,Notenschlüssel!$B$4:$D$104,3,0))</f>
        <v>mangelhaft</v>
      </c>
      <c r="AQ112" s="313" t="str">
        <f>IF(AJ112="","",VLOOKUP(AJ112,Notenschlüssel!$B$4:$D$104,3,0))</f>
        <v>ausreichend</v>
      </c>
    </row>
    <row r="113" spans="1:43">
      <c r="A113" s="1"/>
      <c r="B113" s="219"/>
      <c r="C113" s="379" t="s">
        <v>29</v>
      </c>
      <c r="D113" s="379"/>
      <c r="E113" s="379"/>
      <c r="F113" s="379"/>
      <c r="G113" s="379"/>
      <c r="H113" s="379"/>
      <c r="I113" s="379"/>
      <c r="J113" s="379"/>
      <c r="K113" s="33">
        <v>29</v>
      </c>
      <c r="L113" s="22"/>
      <c r="M113" s="203">
        <f t="shared" si="24"/>
        <v>29</v>
      </c>
      <c r="N113" s="204">
        <f>IF(K113="","",(VLOOKUP((ROUNDDOWN(M113,0)),Notenschlüssel!$A$4:$D$104,2,0)))</f>
        <v>5.5</v>
      </c>
      <c r="O113" s="321">
        <f t="shared" si="25"/>
        <v>11.6</v>
      </c>
      <c r="P113" s="26">
        <v>100</v>
      </c>
      <c r="Q113" s="22"/>
      <c r="R113" s="203">
        <f t="shared" si="26"/>
        <v>100</v>
      </c>
      <c r="S113" s="208">
        <f>IF(P113="","",(VLOOKUP((ROUNDDOWN(R113,0)),Notenschlüssel!$A$4:$D$104,2,0)))</f>
        <v>1</v>
      </c>
      <c r="T113" s="248">
        <f t="shared" si="27"/>
        <v>40</v>
      </c>
      <c r="U113" s="26">
        <v>50</v>
      </c>
      <c r="V113" s="26">
        <v>50</v>
      </c>
      <c r="W113" s="22"/>
      <c r="X113" s="203">
        <f t="shared" si="28"/>
        <v>100</v>
      </c>
      <c r="Y113" s="208">
        <f>IF(X113="","",(VLOOKUP((ROUNDDOWN(X113,0)),Notenschlüssel!$A$4:$D$104,2,0)))</f>
        <v>1</v>
      </c>
      <c r="Z113" s="297">
        <f t="shared" si="29"/>
        <v>20</v>
      </c>
      <c r="AA113" s="24"/>
      <c r="AB113" s="304">
        <f t="shared" si="33"/>
        <v>71.599999999999994</v>
      </c>
      <c r="AC113" s="303">
        <f>IF(AB113="","",(VLOOKUP(ROUND(AB113,0),Notenschlüssel!$A$4:$D$104,2,0)))</f>
        <v>3</v>
      </c>
      <c r="AD113" s="3" t="str">
        <f t="shared" si="34"/>
        <v>D</v>
      </c>
      <c r="AE113" s="169">
        <v>50</v>
      </c>
      <c r="AF113" s="169">
        <v>49</v>
      </c>
      <c r="AG113" s="169">
        <v>49</v>
      </c>
      <c r="AH113" s="169">
        <v>49</v>
      </c>
      <c r="AI113" s="305">
        <f>IF(OR(AE113="",AF113="",AG113="",AH113=""),"",(ROUND(AE113*Gewichtung!$D$6,1)+ROUND(AF113*Gewichtung!$E$6,1)+ROUND(AG113*Gewichtung!$F$6,1)+ROUND(AH113*Gewichtung!$G$6,1)))</f>
        <v>49.2</v>
      </c>
      <c r="AJ113" s="301">
        <f>IF(AI113="","",(VLOOKUP(ROUND(AI113,0),Notenschlüssel!$A$4:$D$104,2,0)))</f>
        <v>4.5</v>
      </c>
      <c r="AK113" s="4" t="str">
        <f t="shared" si="35"/>
        <v>D</v>
      </c>
      <c r="AL113" s="29"/>
      <c r="AM113" s="312" t="str">
        <f t="shared" si="21"/>
        <v>ungenügend</v>
      </c>
      <c r="AN113" s="312" t="str">
        <f t="shared" si="22"/>
        <v>sehr gut</v>
      </c>
      <c r="AO113" s="312" t="str">
        <f t="shared" si="23"/>
        <v>sehr gut</v>
      </c>
      <c r="AP113" s="313" t="str">
        <f>IF(AC113="","",VLOOKUP(AC113,Notenschlüssel!$B$4:$D$104,3,0))</f>
        <v>befriedigend</v>
      </c>
      <c r="AQ113" s="313" t="str">
        <f>IF(AJ113="","",VLOOKUP(AJ113,Notenschlüssel!$B$4:$D$104,3,0))</f>
        <v>mangelhaft</v>
      </c>
    </row>
    <row r="114" spans="1:43">
      <c r="A114" s="1"/>
      <c r="B114" s="219"/>
      <c r="C114" s="379"/>
      <c r="D114" s="379"/>
      <c r="E114" s="379"/>
      <c r="F114" s="379"/>
      <c r="G114" s="379"/>
      <c r="H114" s="379"/>
      <c r="I114" s="379"/>
      <c r="J114" s="379"/>
      <c r="K114" s="34">
        <v>100</v>
      </c>
      <c r="L114" s="23"/>
      <c r="M114" s="185">
        <f t="shared" si="24"/>
        <v>100</v>
      </c>
      <c r="N114" s="182">
        <f>IF(K114="","",(VLOOKUP((ROUNDDOWN(M114,0)),Notenschlüssel!$A$4:$D$104,2,0)))</f>
        <v>1</v>
      </c>
      <c r="O114" s="318">
        <f t="shared" si="25"/>
        <v>40</v>
      </c>
      <c r="P114" s="27">
        <v>29</v>
      </c>
      <c r="Q114" s="23"/>
      <c r="R114" s="185">
        <f t="shared" si="26"/>
        <v>29</v>
      </c>
      <c r="S114" s="180">
        <f>IF(P114="","",(VLOOKUP((ROUNDDOWN(R114,0)),Notenschlüssel!$A$4:$D$104,2,0)))</f>
        <v>5.5</v>
      </c>
      <c r="T114" s="248">
        <f t="shared" si="27"/>
        <v>11.6</v>
      </c>
      <c r="U114" s="27">
        <v>50</v>
      </c>
      <c r="V114" s="27">
        <v>50</v>
      </c>
      <c r="W114" s="23"/>
      <c r="X114" s="185">
        <f t="shared" si="28"/>
        <v>100</v>
      </c>
      <c r="Y114" s="180">
        <f>IF(X114="","",(VLOOKUP((ROUNDDOWN(X114,0)),Notenschlüssel!$A$4:$D$104,2,0)))</f>
        <v>1</v>
      </c>
      <c r="Z114" s="241">
        <f t="shared" si="29"/>
        <v>20</v>
      </c>
      <c r="AA114" s="25"/>
      <c r="AB114" s="304">
        <f t="shared" si="33"/>
        <v>71.599999999999994</v>
      </c>
      <c r="AC114" s="303">
        <f>IF(AB114="","",(VLOOKUP(ROUND(AB114,0),Notenschlüssel!$A$4:$D$104,2,0)))</f>
        <v>3</v>
      </c>
      <c r="AD114" s="3" t="str">
        <f t="shared" si="34"/>
        <v>D</v>
      </c>
      <c r="AE114" s="27">
        <v>30</v>
      </c>
      <c r="AF114" s="27">
        <v>30</v>
      </c>
      <c r="AG114" s="27">
        <v>30</v>
      </c>
      <c r="AH114" s="27">
        <v>29</v>
      </c>
      <c r="AI114" s="305">
        <f>IF(OR(AE114="",AF114="",AG114="",AH114=""),"",(ROUND(AE114*Gewichtung!$D$6,1)+ROUND(AF114*Gewichtung!$E$6,1)+ROUND(AG114*Gewichtung!$F$6,1)+ROUND(AH114*Gewichtung!$G$6,1)))</f>
        <v>29.8</v>
      </c>
      <c r="AJ114" s="301">
        <f>IF(AI114="","",(VLOOKUP(ROUND(AI114,0),Notenschlüssel!$A$4:$D$104,2,0)))</f>
        <v>5.4</v>
      </c>
      <c r="AK114" s="4" t="str">
        <f t="shared" si="35"/>
        <v>D</v>
      </c>
      <c r="AL114" s="29"/>
      <c r="AM114" s="312" t="str">
        <f t="shared" si="21"/>
        <v>sehr gut</v>
      </c>
      <c r="AN114" s="312" t="str">
        <f t="shared" si="22"/>
        <v>ungenügend</v>
      </c>
      <c r="AO114" s="312" t="str">
        <f t="shared" si="23"/>
        <v>sehr gut</v>
      </c>
      <c r="AP114" s="313" t="str">
        <f>IF(AC114="","",VLOOKUP(AC114,Notenschlüssel!$B$4:$D$104,3,0))</f>
        <v>befriedigend</v>
      </c>
      <c r="AQ114" s="313" t="str">
        <f>IF(AJ114="","",VLOOKUP(AJ114,Notenschlüssel!$B$4:$D$104,3,0))</f>
        <v>mangelhaft</v>
      </c>
    </row>
    <row r="115" spans="1:43">
      <c r="A115" s="1"/>
      <c r="B115" s="219"/>
      <c r="C115" s="379"/>
      <c r="D115" s="379"/>
      <c r="E115" s="379"/>
      <c r="F115" s="379"/>
      <c r="G115" s="379"/>
      <c r="H115" s="379"/>
      <c r="I115" s="379"/>
      <c r="J115" s="379"/>
      <c r="K115" s="209">
        <v>100</v>
      </c>
      <c r="L115" s="210"/>
      <c r="M115" s="211">
        <f t="shared" si="24"/>
        <v>100</v>
      </c>
      <c r="N115" s="212">
        <f>IF(K115="","",(VLOOKUP((ROUNDDOWN(M115,0)),Notenschlüssel!$A$4:$D$104,2,0)))</f>
        <v>1</v>
      </c>
      <c r="O115" s="318">
        <f t="shared" si="25"/>
        <v>40</v>
      </c>
      <c r="P115" s="214">
        <v>100</v>
      </c>
      <c r="Q115" s="210"/>
      <c r="R115" s="211">
        <f t="shared" si="26"/>
        <v>100</v>
      </c>
      <c r="S115" s="217">
        <f>IF(P115="","",(VLOOKUP((ROUNDDOWN(R115,0)),Notenschlüssel!$A$4:$D$104,2,0)))</f>
        <v>1</v>
      </c>
      <c r="T115" s="248">
        <f t="shared" si="27"/>
        <v>40</v>
      </c>
      <c r="U115" s="214">
        <v>14</v>
      </c>
      <c r="V115" s="214">
        <v>15</v>
      </c>
      <c r="W115" s="210"/>
      <c r="X115" s="211">
        <f t="shared" si="28"/>
        <v>29</v>
      </c>
      <c r="Y115" s="217">
        <f>IF(X115="","",(VLOOKUP((ROUNDDOWN(X115,0)),Notenschlüssel!$A$4:$D$104,2,0)))</f>
        <v>5.5</v>
      </c>
      <c r="Z115" s="296">
        <f t="shared" si="29"/>
        <v>5.8</v>
      </c>
      <c r="AA115" s="218"/>
      <c r="AB115" s="304">
        <f t="shared" si="33"/>
        <v>85.8</v>
      </c>
      <c r="AC115" s="303">
        <f>IF(AB115="","",(VLOOKUP(ROUND(AB115,0),Notenschlüssel!$A$4:$D$104,2,0)))</f>
        <v>2</v>
      </c>
      <c r="AD115" s="3" t="str">
        <f t="shared" si="34"/>
        <v>D</v>
      </c>
      <c r="AE115" s="214">
        <v>30</v>
      </c>
      <c r="AF115" s="214">
        <v>29</v>
      </c>
      <c r="AG115" s="214">
        <v>29</v>
      </c>
      <c r="AH115" s="214">
        <v>29</v>
      </c>
      <c r="AI115" s="305">
        <f>IF(OR(AE115="",AF115="",AG115="",AH115=""),"",(ROUND(AE115*Gewichtung!$D$6,1)+ROUND(AF115*Gewichtung!$E$6,1)+ROUND(AG115*Gewichtung!$F$6,1)+ROUND(AH115*Gewichtung!$G$6,1)))</f>
        <v>29.200000000000003</v>
      </c>
      <c r="AJ115" s="301">
        <f>IF(AI115="","",(VLOOKUP(ROUND(AI115,0),Notenschlüssel!$A$4:$D$104,2,0)))</f>
        <v>5.5</v>
      </c>
      <c r="AK115" s="4" t="str">
        <f t="shared" si="35"/>
        <v>D</v>
      </c>
      <c r="AL115" s="29"/>
      <c r="AM115" s="312" t="str">
        <f t="shared" si="21"/>
        <v>sehr gut</v>
      </c>
      <c r="AN115" s="312" t="str">
        <f t="shared" si="22"/>
        <v>sehr gut</v>
      </c>
      <c r="AO115" s="312" t="str">
        <f t="shared" si="23"/>
        <v>ungenügend</v>
      </c>
      <c r="AP115" s="313" t="str">
        <f>IF(AC115="","",VLOOKUP(AC115,Notenschlüssel!$B$4:$D$104,3,0))</f>
        <v>gut</v>
      </c>
      <c r="AQ115" s="313" t="str">
        <f>IF(AJ115="","",VLOOKUP(AJ115,Notenschlüssel!$B$4:$D$104,3,0))</f>
        <v>ungenügend</v>
      </c>
    </row>
    <row r="116" spans="1:43" ht="5.0999999999999996" customHeight="1">
      <c r="A116" s="154"/>
      <c r="B116" s="155"/>
      <c r="C116" s="155"/>
      <c r="D116" s="155"/>
      <c r="E116" s="155"/>
      <c r="F116" s="155"/>
      <c r="G116" s="155"/>
      <c r="H116" s="155"/>
      <c r="I116" s="46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9"/>
    </row>
    <row r="117" spans="1:4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381" t="s">
        <v>83</v>
      </c>
      <c r="L117" s="381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1"/>
      <c r="Y117" s="381"/>
      <c r="Z117" s="381"/>
      <c r="AA117" s="381"/>
      <c r="AB117" s="381"/>
      <c r="AC117" s="381"/>
      <c r="AD117" s="381"/>
      <c r="AE117" s="381"/>
      <c r="AF117" s="381"/>
      <c r="AG117" s="381"/>
      <c r="AH117" s="381"/>
      <c r="AI117" s="381"/>
      <c r="AJ117" s="381"/>
      <c r="AK117" s="381"/>
    </row>
    <row r="118" spans="1:43">
      <c r="G118" s="134"/>
      <c r="H118" s="137"/>
      <c r="I118" s="137"/>
      <c r="J118" s="134"/>
      <c r="K118" s="352" t="s">
        <v>85</v>
      </c>
      <c r="L118" s="352"/>
      <c r="M118" s="352"/>
      <c r="N118" s="352"/>
      <c r="O118" s="352"/>
      <c r="P118" s="352"/>
      <c r="Q118" s="352"/>
      <c r="R118" s="352"/>
      <c r="S118" s="352"/>
      <c r="T118" s="352"/>
      <c r="U118" s="352"/>
      <c r="V118" s="352"/>
      <c r="W118" s="352"/>
      <c r="X118" s="352"/>
      <c r="Y118" s="352"/>
      <c r="Z118" s="352"/>
      <c r="AA118" s="352"/>
      <c r="AB118" s="352"/>
      <c r="AC118" s="352"/>
      <c r="AD118" s="352"/>
      <c r="AE118" s="352"/>
      <c r="AF118" s="352"/>
      <c r="AG118" s="352"/>
      <c r="AH118" s="352"/>
      <c r="AI118" s="352"/>
      <c r="AJ118" s="352"/>
      <c r="AK118" s="352"/>
    </row>
    <row r="119" spans="1:43">
      <c r="G119" s="134"/>
      <c r="H119" s="137"/>
      <c r="I119" s="137"/>
      <c r="J119" s="134"/>
      <c r="K119" s="352" t="s">
        <v>84</v>
      </c>
      <c r="L119" s="352"/>
      <c r="M119" s="352"/>
      <c r="N119" s="352"/>
      <c r="O119" s="352"/>
      <c r="P119" s="352"/>
      <c r="Q119" s="352"/>
      <c r="R119" s="352"/>
      <c r="S119" s="352"/>
      <c r="T119" s="352"/>
      <c r="U119" s="352"/>
      <c r="V119" s="352"/>
      <c r="W119" s="352"/>
      <c r="X119" s="352"/>
      <c r="Y119" s="352"/>
      <c r="Z119" s="352"/>
      <c r="AA119" s="352"/>
      <c r="AB119" s="352"/>
      <c r="AC119" s="352"/>
      <c r="AD119" s="352"/>
      <c r="AE119" s="352"/>
      <c r="AF119" s="352"/>
      <c r="AG119" s="352"/>
      <c r="AH119" s="352"/>
      <c r="AI119" s="352"/>
      <c r="AJ119" s="352"/>
      <c r="AK119" s="352"/>
    </row>
    <row r="120" spans="1:43">
      <c r="G120" s="135"/>
      <c r="H120" s="137"/>
      <c r="I120" s="137"/>
      <c r="J120" s="134"/>
      <c r="K120" s="352" t="s">
        <v>86</v>
      </c>
      <c r="L120" s="352"/>
      <c r="M120" s="352"/>
      <c r="N120" s="352"/>
      <c r="O120" s="352"/>
      <c r="P120" s="352"/>
      <c r="Q120" s="352"/>
      <c r="R120" s="352"/>
      <c r="S120" s="352"/>
      <c r="T120" s="352"/>
      <c r="U120" s="352"/>
      <c r="V120" s="352"/>
      <c r="W120" s="352"/>
      <c r="X120" s="352"/>
      <c r="Y120" s="352"/>
      <c r="Z120" s="352"/>
      <c r="AA120" s="352"/>
      <c r="AB120" s="352"/>
      <c r="AC120" s="352"/>
      <c r="AD120" s="352"/>
      <c r="AE120" s="352"/>
      <c r="AF120" s="352"/>
      <c r="AG120" s="352"/>
      <c r="AH120" s="352"/>
      <c r="AI120" s="352"/>
      <c r="AJ120" s="352"/>
      <c r="AK120" s="352"/>
    </row>
    <row r="121" spans="1:43">
      <c r="G121" s="135"/>
      <c r="H121" s="137"/>
      <c r="I121" s="137"/>
      <c r="J121" s="134"/>
      <c r="K121" s="352" t="s">
        <v>93</v>
      </c>
      <c r="L121" s="352"/>
      <c r="M121" s="352"/>
      <c r="N121" s="352"/>
      <c r="O121" s="352"/>
      <c r="P121" s="352"/>
      <c r="Q121" s="352"/>
      <c r="R121" s="352"/>
      <c r="S121" s="352"/>
      <c r="T121" s="352"/>
      <c r="U121" s="352"/>
      <c r="V121" s="352"/>
      <c r="W121" s="352"/>
      <c r="X121" s="352"/>
      <c r="Y121" s="352"/>
      <c r="Z121" s="352"/>
      <c r="AA121" s="352"/>
      <c r="AB121" s="352"/>
      <c r="AC121" s="352"/>
      <c r="AD121" s="352"/>
      <c r="AE121" s="352"/>
      <c r="AF121" s="352"/>
      <c r="AG121" s="352"/>
      <c r="AH121" s="352"/>
      <c r="AI121" s="352"/>
      <c r="AJ121" s="352"/>
      <c r="AK121" s="352"/>
    </row>
    <row r="122" spans="1:43">
      <c r="G122" s="136"/>
      <c r="H122" s="137"/>
      <c r="I122" s="137"/>
      <c r="J122" s="134"/>
      <c r="K122" s="352" t="s">
        <v>94</v>
      </c>
      <c r="L122" s="352"/>
      <c r="M122" s="352"/>
      <c r="N122" s="352"/>
      <c r="O122" s="352"/>
      <c r="P122" s="352"/>
      <c r="Q122" s="352"/>
      <c r="R122" s="352"/>
      <c r="S122" s="352"/>
      <c r="T122" s="352"/>
      <c r="U122" s="352"/>
      <c r="V122" s="352"/>
      <c r="W122" s="352"/>
      <c r="X122" s="352"/>
      <c r="Y122" s="352"/>
      <c r="Z122" s="352"/>
      <c r="AA122" s="352"/>
      <c r="AB122" s="352"/>
      <c r="AC122" s="352"/>
      <c r="AD122" s="352"/>
      <c r="AE122" s="352"/>
      <c r="AF122" s="352"/>
      <c r="AG122" s="352"/>
      <c r="AH122" s="352"/>
      <c r="AI122" s="352"/>
      <c r="AJ122" s="352"/>
      <c r="AK122" s="352"/>
    </row>
    <row r="123" spans="1:43">
      <c r="G123" s="135"/>
      <c r="H123" s="137"/>
      <c r="I123" s="137"/>
      <c r="J123" s="134"/>
      <c r="K123" s="134"/>
    </row>
    <row r="124" spans="1:43">
      <c r="G124" s="135"/>
      <c r="H124" s="137"/>
      <c r="I124" s="137"/>
      <c r="J124" s="134"/>
      <c r="K124" s="134"/>
    </row>
    <row r="125" spans="1:43">
      <c r="G125" s="135"/>
      <c r="H125" s="137"/>
      <c r="I125" s="137"/>
      <c r="J125" s="134"/>
      <c r="K125" s="134"/>
    </row>
    <row r="126" spans="1:43">
      <c r="G126" s="135"/>
      <c r="H126" s="137"/>
      <c r="I126" s="137"/>
      <c r="J126" s="134"/>
      <c r="K126" s="134"/>
    </row>
    <row r="127" spans="1:43">
      <c r="G127" s="135"/>
      <c r="H127" s="137"/>
      <c r="L127" s="134"/>
    </row>
    <row r="128" spans="1:43">
      <c r="G128" s="135"/>
      <c r="H128" s="137"/>
      <c r="L128" s="134"/>
    </row>
    <row r="129" spans="12:12">
      <c r="L129" s="134"/>
    </row>
    <row r="130" spans="12:12">
      <c r="L130" s="134"/>
    </row>
    <row r="131" spans="12:12">
      <c r="L131" s="134"/>
    </row>
    <row r="132" spans="12:12">
      <c r="L132" s="134"/>
    </row>
    <row r="133" spans="12:12">
      <c r="L133" s="134"/>
    </row>
    <row r="134" spans="12:12">
      <c r="L134" s="134"/>
    </row>
    <row r="135" spans="12:12">
      <c r="L135" s="134"/>
    </row>
    <row r="136" spans="12:12">
      <c r="L136" s="134"/>
    </row>
    <row r="137" spans="12:12">
      <c r="L137" s="134"/>
    </row>
    <row r="138" spans="12:12">
      <c r="L138" s="134"/>
    </row>
    <row r="139" spans="12:12">
      <c r="L139" s="134"/>
    </row>
    <row r="140" spans="12:12">
      <c r="L140" s="134"/>
    </row>
  </sheetData>
  <sheetProtection sheet="1" objects="1" scenarios="1"/>
  <mergeCells count="25">
    <mergeCell ref="K122:AK122"/>
    <mergeCell ref="C105:J105"/>
    <mergeCell ref="C106:J108"/>
    <mergeCell ref="C109:J111"/>
    <mergeCell ref="C112:J112"/>
    <mergeCell ref="C113:J115"/>
    <mergeCell ref="K117:AK117"/>
    <mergeCell ref="K118:AK118"/>
    <mergeCell ref="K119:AK119"/>
    <mergeCell ref="K120:AK120"/>
    <mergeCell ref="K121:AK121"/>
    <mergeCell ref="A102:H102"/>
    <mergeCell ref="K102:AK102"/>
    <mergeCell ref="C104:J104"/>
    <mergeCell ref="AD6:AD7"/>
    <mergeCell ref="AE6:AH6"/>
    <mergeCell ref="AK6:AK7"/>
    <mergeCell ref="AM6:AP6"/>
    <mergeCell ref="AA7:AC7"/>
    <mergeCell ref="K2:AD2"/>
    <mergeCell ref="AE2:AK2"/>
    <mergeCell ref="K6:O6"/>
    <mergeCell ref="P6:T6"/>
    <mergeCell ref="U6:Z6"/>
    <mergeCell ref="AA6:AC6"/>
  </mergeCells>
  <conditionalFormatting sqref="N9:N100 S9:S100 Y9:Y100 N104:N115 S104:S115 Y104:Y115">
    <cfRule type="cellIs" dxfId="27" priority="46" operator="greaterThanOrEqual">
      <formula>4.5</formula>
    </cfRule>
  </conditionalFormatting>
  <conditionalFormatting sqref="S9:S100 Y9:Y100 N9:N100 N104:N115 S104:S115 Y104:Y115">
    <cfRule type="containsBlanks" dxfId="26" priority="36">
      <formula>LEN(TRIM(N9))=0</formula>
    </cfRule>
  </conditionalFormatting>
  <conditionalFormatting sqref="S9:S100">
    <cfRule type="containsBlanks" dxfId="25" priority="25">
      <formula>LEN(TRIM(S9))=0</formula>
    </cfRule>
  </conditionalFormatting>
  <conditionalFormatting sqref="S104:S115 Y104:Y115 N9:N100 S9:S100 Y9:Y100 N104:N115">
    <cfRule type="cellIs" dxfId="24" priority="45" operator="greaterThanOrEqual">
      <formula>5.5</formula>
    </cfRule>
  </conditionalFormatting>
  <conditionalFormatting sqref="S104:S115 Y104:Y115">
    <cfRule type="containsBlanks" dxfId="23" priority="43">
      <formula>LEN(TRIM(S104))=0</formula>
    </cfRule>
  </conditionalFormatting>
  <conditionalFormatting sqref="Y9:Y100">
    <cfRule type="containsBlanks" dxfId="22" priority="24">
      <formula>LEN(TRIM(Y9))=0</formula>
    </cfRule>
  </conditionalFormatting>
  <conditionalFormatting sqref="AC9:AC100 AJ9:AJ100">
    <cfRule type="cellIs" dxfId="21" priority="27" operator="greaterThanOrEqual">
      <formula>5.5</formula>
    </cfRule>
    <cfRule type="cellIs" dxfId="20" priority="44" operator="greaterThanOrEqual">
      <formula>4.5</formula>
    </cfRule>
  </conditionalFormatting>
  <conditionalFormatting sqref="AC9:AC100">
    <cfRule type="containsBlanks" dxfId="19" priority="26">
      <formula>LEN(TRIM(AC9))=0</formula>
    </cfRule>
  </conditionalFormatting>
  <conditionalFormatting sqref="AC104:AC115">
    <cfRule type="containsBlanks" dxfId="18" priority="7">
      <formula>LEN(TRIM(AC104))=0</formula>
    </cfRule>
    <cfRule type="cellIs" dxfId="17" priority="8" operator="greaterThanOrEqual">
      <formula>5.5</formula>
    </cfRule>
    <cfRule type="cellIs" dxfId="16" priority="11" operator="greaterThanOrEqual">
      <formula>4.5</formula>
    </cfRule>
  </conditionalFormatting>
  <conditionalFormatting sqref="AC3:AD3 AK3">
    <cfRule type="cellIs" dxfId="15" priority="37" stopIfTrue="1" operator="equal">
      <formula>0</formula>
    </cfRule>
    <cfRule type="cellIs" dxfId="14" priority="38" stopIfTrue="1" operator="equal">
      <formula>5</formula>
    </cfRule>
    <cfRule type="cellIs" dxfId="13" priority="39" stopIfTrue="1" operator="equal">
      <formula>6</formula>
    </cfRule>
  </conditionalFormatting>
  <conditionalFormatting sqref="AD9:AD100 AK9:AK100">
    <cfRule type="cellIs" dxfId="12" priority="41" stopIfTrue="1" operator="equal">
      <formula>"D"</formula>
    </cfRule>
    <cfRule type="cellIs" dxfId="11" priority="42" stopIfTrue="1" operator="greaterThanOrEqual">
      <formula>5</formula>
    </cfRule>
  </conditionalFormatting>
  <conditionalFormatting sqref="AD104:AD115">
    <cfRule type="cellIs" dxfId="10" priority="9" stopIfTrue="1" operator="equal">
      <formula>"D"</formula>
    </cfRule>
    <cfRule type="cellIs" dxfId="9" priority="10" stopIfTrue="1" operator="greaterThanOrEqual">
      <formula>5</formula>
    </cfRule>
  </conditionalFormatting>
  <conditionalFormatting sqref="AJ9:AJ100">
    <cfRule type="containsBlanks" dxfId="8" priority="23">
      <formula>LEN(TRIM(AJ9))=0</formula>
    </cfRule>
  </conditionalFormatting>
  <conditionalFormatting sqref="AJ104:AJ115">
    <cfRule type="containsBlanks" dxfId="7" priority="1">
      <formula>LEN(TRIM(AJ104))=0</formula>
    </cfRule>
    <cfRule type="cellIs" dxfId="6" priority="3" operator="greaterThanOrEqual">
      <formula>5.5</formula>
    </cfRule>
    <cfRule type="cellIs" dxfId="5" priority="6" operator="greaterThanOrEqual">
      <formula>4.5</formula>
    </cfRule>
  </conditionalFormatting>
  <conditionalFormatting sqref="AK104:AK115">
    <cfRule type="cellIs" dxfId="4" priority="4" stopIfTrue="1" operator="equal">
      <formula>"D"</formula>
    </cfRule>
    <cfRule type="cellIs" dxfId="3" priority="5" stopIfTrue="1" operator="greaterThanOrEqual">
      <formula>5</formula>
    </cfRule>
  </conditionalFormatting>
  <conditionalFormatting sqref="AL6">
    <cfRule type="cellIs" dxfId="2" priority="31" stopIfTrue="1" operator="equal">
      <formula>0</formula>
    </cfRule>
    <cfRule type="cellIs" dxfId="1" priority="32" stopIfTrue="1" operator="equal">
      <formula>5</formula>
    </cfRule>
    <cfRule type="cellIs" dxfId="0" priority="33" stopIfTrue="1" operator="equal">
      <formula>6</formula>
    </cfRule>
  </conditionalFormatting>
  <printOptions horizontalCentered="1"/>
  <pageMargins left="0.39370078740157483" right="0.39370078740157483" top="0.98425196850393704" bottom="0.59055118110236227" header="0" footer="0.19685039370078741"/>
  <pageSetup paperSize="8" orientation="landscape" r:id="rId1"/>
  <headerFooter alignWithMargins="0">
    <oddHeader>&amp;C&amp;"Arial,Fett"&amp;14Ergebnisliste  Zwischenprüfung</oddHeader>
    <oddFooter>&amp;L&amp;8Gesellenprüfungsausschuss&amp;C&amp;8&amp;P von &amp;N&amp;R&amp;8&amp;D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AI92"/>
  <sheetViews>
    <sheetView zoomScaleNormal="100" zoomScaleSheetLayoutView="40" zoomScalePageLayoutView="55" workbookViewId="0">
      <selection activeCell="A5" sqref="A5"/>
    </sheetView>
  </sheetViews>
  <sheetFormatPr baseColWidth="10" defaultColWidth="11.42578125" defaultRowHeight="12"/>
  <cols>
    <col min="1" max="1" width="4" style="41" bestFit="1" customWidth="1"/>
    <col min="2" max="4" width="11.42578125" style="41"/>
    <col min="5" max="5" width="14.28515625" style="41" customWidth="1"/>
    <col min="6" max="6" width="11.42578125" style="41"/>
    <col min="7" max="7" width="14" style="41" customWidth="1"/>
    <col min="8" max="9" width="11.42578125" style="41"/>
    <col min="10" max="10" width="10.7109375" style="41" bestFit="1" customWidth="1"/>
    <col min="11" max="11" width="11" style="41" bestFit="1" customWidth="1"/>
    <col min="12" max="12" width="11.140625" style="41" customWidth="1"/>
    <col min="13" max="13" width="11.42578125" style="41"/>
    <col min="14" max="14" width="7.5703125" style="41" bestFit="1" customWidth="1"/>
    <col min="15" max="15" width="8.7109375" style="41" bestFit="1" customWidth="1"/>
    <col min="16" max="16" width="8.85546875" style="41" bestFit="1" customWidth="1"/>
    <col min="17" max="17" width="10.85546875" style="41" bestFit="1" customWidth="1"/>
    <col min="18" max="18" width="9.42578125" style="41" bestFit="1" customWidth="1"/>
    <col min="19" max="19" width="9.7109375" style="41" bestFit="1" customWidth="1"/>
    <col min="20" max="20" width="9.85546875" style="41" bestFit="1" customWidth="1"/>
    <col min="21" max="21" width="11" style="41" bestFit="1" customWidth="1"/>
    <col min="22" max="22" width="9.5703125" style="41" bestFit="1" customWidth="1"/>
    <col min="23" max="23" width="12.5703125" style="41" bestFit="1" customWidth="1"/>
    <col min="24" max="25" width="10.85546875" style="41" bestFit="1" customWidth="1"/>
    <col min="26" max="26" width="13.5703125" style="41" bestFit="1" customWidth="1"/>
    <col min="27" max="27" width="12" style="41" bestFit="1" customWidth="1"/>
    <col min="28" max="31" width="11.42578125" style="41"/>
    <col min="32" max="32" width="9.5703125" style="41" bestFit="1" customWidth="1"/>
    <col min="33" max="33" width="10.85546875" style="41" bestFit="1" customWidth="1"/>
    <col min="34" max="34" width="13.5703125" style="41" bestFit="1" customWidth="1"/>
    <col min="35" max="16384" width="11.42578125" style="41"/>
  </cols>
  <sheetData>
    <row r="1" spans="1:35" ht="16.350000000000001" customHeight="1">
      <c r="A1" s="37" t="s">
        <v>13</v>
      </c>
      <c r="B1" s="38" t="s">
        <v>2</v>
      </c>
      <c r="C1" s="38" t="s">
        <v>3</v>
      </c>
      <c r="D1" s="38" t="s">
        <v>4</v>
      </c>
      <c r="E1" s="38" t="s">
        <v>19</v>
      </c>
      <c r="F1" s="38" t="s">
        <v>20</v>
      </c>
      <c r="G1" s="38" t="s">
        <v>21</v>
      </c>
      <c r="H1" s="38" t="s">
        <v>22</v>
      </c>
      <c r="I1" s="101" t="s">
        <v>57</v>
      </c>
      <c r="J1" s="44" t="s">
        <v>119</v>
      </c>
      <c r="K1" s="6" t="s">
        <v>120</v>
      </c>
      <c r="L1" s="103" t="s">
        <v>114</v>
      </c>
      <c r="M1" s="270" t="s">
        <v>121</v>
      </c>
      <c r="N1" s="102" t="s">
        <v>122</v>
      </c>
      <c r="O1" s="39" t="s">
        <v>115</v>
      </c>
      <c r="P1" s="104" t="s">
        <v>116</v>
      </c>
      <c r="Q1" s="272" t="s">
        <v>123</v>
      </c>
      <c r="R1" s="44" t="s">
        <v>101</v>
      </c>
      <c r="S1" s="6" t="s">
        <v>43</v>
      </c>
      <c r="T1" s="105" t="s">
        <v>44</v>
      </c>
      <c r="U1" s="273" t="s">
        <v>104</v>
      </c>
      <c r="V1" s="44" t="s">
        <v>45</v>
      </c>
      <c r="W1" s="40" t="s">
        <v>46</v>
      </c>
      <c r="X1" s="40" t="s">
        <v>47</v>
      </c>
      <c r="Y1" s="40" t="s">
        <v>105</v>
      </c>
      <c r="Z1" s="106" t="s">
        <v>54</v>
      </c>
      <c r="AA1" s="44" t="s">
        <v>48</v>
      </c>
      <c r="AB1" s="6" t="s">
        <v>117</v>
      </c>
      <c r="AC1" s="6" t="s">
        <v>118</v>
      </c>
      <c r="AD1" s="6" t="s">
        <v>51</v>
      </c>
      <c r="AE1" s="40" t="s">
        <v>52</v>
      </c>
      <c r="AF1" s="40" t="s">
        <v>53</v>
      </c>
      <c r="AG1" s="40" t="s">
        <v>106</v>
      </c>
      <c r="AH1" s="107" t="s">
        <v>55</v>
      </c>
      <c r="AI1" s="39" t="s">
        <v>11</v>
      </c>
    </row>
    <row r="2" spans="1:35">
      <c r="A2" s="276">
        <f>Zwischenprüfung!A9</f>
        <v>1</v>
      </c>
      <c r="B2" s="277">
        <f>Zwischenprüfung!B9</f>
        <v>0</v>
      </c>
      <c r="C2" s="277">
        <f>Zwischenprüfung!C9</f>
        <v>0</v>
      </c>
      <c r="D2" s="277">
        <f>Zwischenprüfung!D9</f>
        <v>0</v>
      </c>
      <c r="E2" s="277">
        <f>Zwischenprüfung!E9</f>
        <v>0</v>
      </c>
      <c r="F2" s="278">
        <f>Zwischenprüfung!F9</f>
        <v>0</v>
      </c>
      <c r="G2" s="277">
        <f>Zwischenprüfung!G9</f>
        <v>0</v>
      </c>
      <c r="H2" s="279" t="str">
        <f>IF(Zwischenprüfung!H9="","",Zwischenprüfung!H9)</f>
        <v/>
      </c>
      <c r="I2" s="280">
        <f>Zwischenprüfung!I9</f>
        <v>0</v>
      </c>
      <c r="J2" s="281" t="str">
        <f>Zwischenprüfung!M9</f>
        <v/>
      </c>
      <c r="K2" s="282" t="str">
        <f>Zwischenprüfung!O9</f>
        <v/>
      </c>
      <c r="L2" s="283" t="str">
        <f>Zwischenprüfung!N9</f>
        <v/>
      </c>
      <c r="M2" s="283" t="str">
        <f>Zwischenprüfung!AM9</f>
        <v/>
      </c>
      <c r="N2" s="281" t="str">
        <f>Zwischenprüfung!R9</f>
        <v/>
      </c>
      <c r="O2" s="282" t="str">
        <f>Zwischenprüfung!T9</f>
        <v/>
      </c>
      <c r="P2" s="283" t="str">
        <f>Zwischenprüfung!S9</f>
        <v/>
      </c>
      <c r="Q2" s="283" t="str">
        <f>Zwischenprüfung!AN9</f>
        <v/>
      </c>
      <c r="R2" s="281" t="str">
        <f>Zwischenprüfung!X9</f>
        <v/>
      </c>
      <c r="S2" s="282" t="str">
        <f>Zwischenprüfung!Z9</f>
        <v/>
      </c>
      <c r="T2" s="283" t="str">
        <f>Zwischenprüfung!Y9</f>
        <v/>
      </c>
      <c r="U2" s="283" t="str">
        <f>Zwischenprüfung!AO9</f>
        <v/>
      </c>
      <c r="V2" s="286">
        <f>Zwischenprüfung!AA9</f>
        <v>0</v>
      </c>
      <c r="W2" s="288" t="str">
        <f>Zwischenprüfung!AB9</f>
        <v/>
      </c>
      <c r="X2" s="287" t="str">
        <f>Zwischenprüfung!AC9</f>
        <v/>
      </c>
      <c r="Y2" s="288" t="str">
        <f>Zwischenprüfung!AP9</f>
        <v/>
      </c>
      <c r="Z2" s="289" t="str">
        <f>IF((Zwischenprüfung!AD9)="D","nicht bestanden","bestanden")</f>
        <v>bestanden</v>
      </c>
      <c r="AA2" s="281">
        <f>Zwischenprüfung!AE9</f>
        <v>0</v>
      </c>
      <c r="AB2" s="290">
        <f>Zwischenprüfung!AF9</f>
        <v>0</v>
      </c>
      <c r="AC2" s="290">
        <f>Zwischenprüfung!AG9</f>
        <v>0</v>
      </c>
      <c r="AD2" s="290">
        <f>Zwischenprüfung!AH9</f>
        <v>0</v>
      </c>
      <c r="AE2" s="288" t="str">
        <f>Zwischenprüfung!AI9</f>
        <v/>
      </c>
      <c r="AF2" s="287" t="str">
        <f>Zwischenprüfung!AJ9</f>
        <v/>
      </c>
      <c r="AG2" s="288" t="str">
        <f>Zwischenprüfung!AQ9</f>
        <v/>
      </c>
      <c r="AH2" s="291" t="str">
        <f>IF((Zwischenprüfung!AK9)="D","nicht bestanden","bestanden")</f>
        <v>bestanden</v>
      </c>
      <c r="AI2" s="294" t="str">
        <f>IF(Zwischenprüfung!AL9="","",Zwischenprüfung!AL9)</f>
        <v/>
      </c>
    </row>
    <row r="3" spans="1:35">
      <c r="A3" s="276">
        <f>Zwischenprüfung!A10</f>
        <v>2</v>
      </c>
      <c r="B3" s="277">
        <f>Zwischenprüfung!B10</f>
        <v>0</v>
      </c>
      <c r="C3" s="277">
        <f>Zwischenprüfung!C10</f>
        <v>0</v>
      </c>
      <c r="D3" s="277">
        <f>Zwischenprüfung!D10</f>
        <v>0</v>
      </c>
      <c r="E3" s="277">
        <f>Zwischenprüfung!E10</f>
        <v>0</v>
      </c>
      <c r="F3" s="278">
        <f>Zwischenprüfung!F10</f>
        <v>0</v>
      </c>
      <c r="G3" s="277">
        <f>Zwischenprüfung!G10</f>
        <v>0</v>
      </c>
      <c r="H3" s="279" t="str">
        <f>IF(Zwischenprüfung!H10="","",Zwischenprüfung!H10)</f>
        <v/>
      </c>
      <c r="I3" s="280">
        <f>Zwischenprüfung!I10</f>
        <v>0</v>
      </c>
      <c r="J3" s="281" t="str">
        <f>Zwischenprüfung!M10</f>
        <v/>
      </c>
      <c r="K3" s="282" t="str">
        <f>Zwischenprüfung!O10</f>
        <v/>
      </c>
      <c r="L3" s="283" t="str">
        <f>Zwischenprüfung!N10</f>
        <v/>
      </c>
      <c r="M3" s="283" t="str">
        <f>Zwischenprüfung!AM10</f>
        <v/>
      </c>
      <c r="N3" s="281" t="str">
        <f>Zwischenprüfung!R10</f>
        <v/>
      </c>
      <c r="O3" s="282" t="str">
        <f>Zwischenprüfung!T10</f>
        <v/>
      </c>
      <c r="P3" s="283" t="str">
        <f>Zwischenprüfung!S10</f>
        <v/>
      </c>
      <c r="Q3" s="283" t="str">
        <f>Zwischenprüfung!AN10</f>
        <v/>
      </c>
      <c r="R3" s="281" t="str">
        <f>Zwischenprüfung!X10</f>
        <v/>
      </c>
      <c r="S3" s="282" t="str">
        <f>Zwischenprüfung!Z10</f>
        <v/>
      </c>
      <c r="T3" s="283" t="str">
        <f>Zwischenprüfung!Y10</f>
        <v/>
      </c>
      <c r="U3" s="283" t="str">
        <f>Zwischenprüfung!AO10</f>
        <v/>
      </c>
      <c r="V3" s="286">
        <f>Zwischenprüfung!AA10</f>
        <v>0</v>
      </c>
      <c r="W3" s="288" t="str">
        <f>Zwischenprüfung!AB10</f>
        <v/>
      </c>
      <c r="X3" s="287" t="str">
        <f>Zwischenprüfung!AC10</f>
        <v/>
      </c>
      <c r="Y3" s="288" t="str">
        <f>Zwischenprüfung!AP10</f>
        <v/>
      </c>
      <c r="Z3" s="289" t="str">
        <f>IF((Zwischenprüfung!AD10)="D","nicht bestanden","bestanden")</f>
        <v>bestanden</v>
      </c>
      <c r="AA3" s="281">
        <f>Zwischenprüfung!AE10</f>
        <v>0</v>
      </c>
      <c r="AB3" s="290">
        <f>Zwischenprüfung!AF10</f>
        <v>0</v>
      </c>
      <c r="AC3" s="290">
        <f>Zwischenprüfung!AG10</f>
        <v>0</v>
      </c>
      <c r="AD3" s="290">
        <f>Zwischenprüfung!AH10</f>
        <v>0</v>
      </c>
      <c r="AE3" s="288" t="str">
        <f>Zwischenprüfung!AI10</f>
        <v/>
      </c>
      <c r="AF3" s="287" t="str">
        <f>Zwischenprüfung!AJ10</f>
        <v/>
      </c>
      <c r="AG3" s="288" t="str">
        <f>Zwischenprüfung!AQ10</f>
        <v/>
      </c>
      <c r="AH3" s="291" t="str">
        <f>IF((Zwischenprüfung!AK10)="D","nicht bestanden","bestanden")</f>
        <v>bestanden</v>
      </c>
      <c r="AI3" s="294" t="str">
        <f>IF(Zwischenprüfung!AL10="","",Zwischenprüfung!AL10)</f>
        <v/>
      </c>
    </row>
    <row r="4" spans="1:35">
      <c r="A4" s="276">
        <f>Zwischenprüfung!A11</f>
        <v>0</v>
      </c>
      <c r="B4" s="277">
        <f>Zwischenprüfung!B11</f>
        <v>0</v>
      </c>
      <c r="C4" s="277">
        <f>Zwischenprüfung!C11</f>
        <v>0</v>
      </c>
      <c r="D4" s="277">
        <f>Zwischenprüfung!D11</f>
        <v>0</v>
      </c>
      <c r="E4" s="277">
        <f>Zwischenprüfung!E11</f>
        <v>0</v>
      </c>
      <c r="F4" s="278">
        <f>Zwischenprüfung!F11</f>
        <v>0</v>
      </c>
      <c r="G4" s="277">
        <f>Zwischenprüfung!G11</f>
        <v>0</v>
      </c>
      <c r="H4" s="279" t="str">
        <f>IF(Zwischenprüfung!H11="","",Zwischenprüfung!H11)</f>
        <v/>
      </c>
      <c r="I4" s="280">
        <f>Zwischenprüfung!I11</f>
        <v>0</v>
      </c>
      <c r="J4" s="281" t="str">
        <f>Zwischenprüfung!M11</f>
        <v/>
      </c>
      <c r="K4" s="282" t="str">
        <f>Zwischenprüfung!O11</f>
        <v/>
      </c>
      <c r="L4" s="283" t="str">
        <f>Zwischenprüfung!N11</f>
        <v/>
      </c>
      <c r="M4" s="283" t="str">
        <f>Zwischenprüfung!AM11</f>
        <v/>
      </c>
      <c r="N4" s="281" t="str">
        <f>Zwischenprüfung!R11</f>
        <v/>
      </c>
      <c r="O4" s="282" t="str">
        <f>Zwischenprüfung!T11</f>
        <v/>
      </c>
      <c r="P4" s="283" t="str">
        <f>Zwischenprüfung!S11</f>
        <v/>
      </c>
      <c r="Q4" s="283" t="str">
        <f>Zwischenprüfung!AN11</f>
        <v/>
      </c>
      <c r="R4" s="281" t="str">
        <f>Zwischenprüfung!X11</f>
        <v/>
      </c>
      <c r="S4" s="282" t="str">
        <f>Zwischenprüfung!Z11</f>
        <v/>
      </c>
      <c r="T4" s="283" t="str">
        <f>Zwischenprüfung!Y11</f>
        <v/>
      </c>
      <c r="U4" s="283" t="str">
        <f>Zwischenprüfung!AO11</f>
        <v/>
      </c>
      <c r="V4" s="286">
        <f>Zwischenprüfung!AA11</f>
        <v>0</v>
      </c>
      <c r="W4" s="288" t="str">
        <f>Zwischenprüfung!AB11</f>
        <v/>
      </c>
      <c r="X4" s="287" t="str">
        <f>Zwischenprüfung!AC11</f>
        <v/>
      </c>
      <c r="Y4" s="288" t="str">
        <f>Zwischenprüfung!AP11</f>
        <v/>
      </c>
      <c r="Z4" s="289" t="str">
        <f>IF((Zwischenprüfung!AD11)="D","nicht bestanden","bestanden")</f>
        <v>bestanden</v>
      </c>
      <c r="AA4" s="281">
        <f>Zwischenprüfung!AE11</f>
        <v>0</v>
      </c>
      <c r="AB4" s="290">
        <f>Zwischenprüfung!AF11</f>
        <v>0</v>
      </c>
      <c r="AC4" s="290">
        <f>Zwischenprüfung!AG11</f>
        <v>0</v>
      </c>
      <c r="AD4" s="290">
        <f>Zwischenprüfung!AH11</f>
        <v>0</v>
      </c>
      <c r="AE4" s="288" t="str">
        <f>Zwischenprüfung!AI11</f>
        <v/>
      </c>
      <c r="AF4" s="287" t="str">
        <f>Zwischenprüfung!AJ11</f>
        <v/>
      </c>
      <c r="AG4" s="288" t="str">
        <f>Zwischenprüfung!AQ11</f>
        <v/>
      </c>
      <c r="AH4" s="291" t="str">
        <f>IF((Zwischenprüfung!AK11)="D","nicht bestanden","bestanden")</f>
        <v>bestanden</v>
      </c>
      <c r="AI4" s="294" t="str">
        <f>IF(Zwischenprüfung!AL11="","",Zwischenprüfung!AL11)</f>
        <v/>
      </c>
    </row>
    <row r="5" spans="1:35">
      <c r="A5" s="276">
        <f>Zwischenprüfung!A12</f>
        <v>0</v>
      </c>
      <c r="B5" s="277">
        <f>Zwischenprüfung!B12</f>
        <v>0</v>
      </c>
      <c r="C5" s="277">
        <f>Zwischenprüfung!C12</f>
        <v>0</v>
      </c>
      <c r="D5" s="277">
        <f>Zwischenprüfung!D12</f>
        <v>0</v>
      </c>
      <c r="E5" s="277">
        <f>Zwischenprüfung!E12</f>
        <v>0</v>
      </c>
      <c r="F5" s="278">
        <f>Zwischenprüfung!F12</f>
        <v>0</v>
      </c>
      <c r="G5" s="277">
        <f>Zwischenprüfung!G12</f>
        <v>0</v>
      </c>
      <c r="H5" s="279" t="str">
        <f>IF(Zwischenprüfung!H12="","",Zwischenprüfung!H12)</f>
        <v/>
      </c>
      <c r="I5" s="280">
        <f>Zwischenprüfung!I12</f>
        <v>0</v>
      </c>
      <c r="J5" s="281" t="str">
        <f>Zwischenprüfung!M12</f>
        <v/>
      </c>
      <c r="K5" s="282" t="str">
        <f>Zwischenprüfung!O12</f>
        <v/>
      </c>
      <c r="L5" s="283" t="str">
        <f>Zwischenprüfung!N12</f>
        <v/>
      </c>
      <c r="M5" s="283" t="str">
        <f>Zwischenprüfung!AM12</f>
        <v/>
      </c>
      <c r="N5" s="281" t="str">
        <f>Zwischenprüfung!R12</f>
        <v/>
      </c>
      <c r="O5" s="282" t="str">
        <f>Zwischenprüfung!T12</f>
        <v/>
      </c>
      <c r="P5" s="283" t="str">
        <f>Zwischenprüfung!S12</f>
        <v/>
      </c>
      <c r="Q5" s="283" t="str">
        <f>Zwischenprüfung!AN12</f>
        <v/>
      </c>
      <c r="R5" s="281" t="str">
        <f>Zwischenprüfung!X12</f>
        <v/>
      </c>
      <c r="S5" s="282" t="str">
        <f>Zwischenprüfung!Z12</f>
        <v/>
      </c>
      <c r="T5" s="283" t="str">
        <f>Zwischenprüfung!Y12</f>
        <v/>
      </c>
      <c r="U5" s="283" t="str">
        <f>Zwischenprüfung!AO12</f>
        <v/>
      </c>
      <c r="V5" s="286">
        <f>Zwischenprüfung!AA12</f>
        <v>0</v>
      </c>
      <c r="W5" s="288" t="str">
        <f>Zwischenprüfung!AB12</f>
        <v/>
      </c>
      <c r="X5" s="287" t="str">
        <f>Zwischenprüfung!AC12</f>
        <v/>
      </c>
      <c r="Y5" s="288" t="str">
        <f>Zwischenprüfung!AP12</f>
        <v/>
      </c>
      <c r="Z5" s="289" t="str">
        <f>IF((Zwischenprüfung!AD12)="D","nicht bestanden","bestanden")</f>
        <v>bestanden</v>
      </c>
      <c r="AA5" s="281">
        <f>Zwischenprüfung!AE12</f>
        <v>0</v>
      </c>
      <c r="AB5" s="290">
        <f>Zwischenprüfung!AF12</f>
        <v>0</v>
      </c>
      <c r="AC5" s="290">
        <f>Zwischenprüfung!AG12</f>
        <v>0</v>
      </c>
      <c r="AD5" s="290">
        <f>Zwischenprüfung!AH12</f>
        <v>0</v>
      </c>
      <c r="AE5" s="288" t="str">
        <f>Zwischenprüfung!AI12</f>
        <v/>
      </c>
      <c r="AF5" s="287" t="str">
        <f>Zwischenprüfung!AJ12</f>
        <v/>
      </c>
      <c r="AG5" s="288" t="str">
        <f>Zwischenprüfung!AQ12</f>
        <v/>
      </c>
      <c r="AH5" s="291" t="str">
        <f>IF((Zwischenprüfung!AK12)="D","nicht bestanden","bestanden")</f>
        <v>bestanden</v>
      </c>
      <c r="AI5" s="294" t="str">
        <f>IF(Zwischenprüfung!AL12="","",Zwischenprüfung!AL12)</f>
        <v/>
      </c>
    </row>
    <row r="6" spans="1:35">
      <c r="A6" s="276">
        <f>Zwischenprüfung!A13</f>
        <v>0</v>
      </c>
      <c r="B6" s="277">
        <f>Zwischenprüfung!B13</f>
        <v>0</v>
      </c>
      <c r="C6" s="277">
        <f>Zwischenprüfung!C13</f>
        <v>0</v>
      </c>
      <c r="D6" s="277">
        <f>Zwischenprüfung!D13</f>
        <v>0</v>
      </c>
      <c r="E6" s="277">
        <f>Zwischenprüfung!E13</f>
        <v>0</v>
      </c>
      <c r="F6" s="278">
        <f>Zwischenprüfung!F13</f>
        <v>0</v>
      </c>
      <c r="G6" s="277">
        <f>Zwischenprüfung!G13</f>
        <v>0</v>
      </c>
      <c r="H6" s="279" t="str">
        <f>IF(Zwischenprüfung!H13="","",Zwischenprüfung!H13)</f>
        <v/>
      </c>
      <c r="I6" s="280">
        <f>Zwischenprüfung!I13</f>
        <v>0</v>
      </c>
      <c r="J6" s="281" t="str">
        <f>Zwischenprüfung!M13</f>
        <v/>
      </c>
      <c r="K6" s="282" t="str">
        <f>Zwischenprüfung!O13</f>
        <v/>
      </c>
      <c r="L6" s="283" t="str">
        <f>Zwischenprüfung!N13</f>
        <v/>
      </c>
      <c r="M6" s="283" t="str">
        <f>Zwischenprüfung!AM13</f>
        <v/>
      </c>
      <c r="N6" s="281" t="str">
        <f>Zwischenprüfung!R13</f>
        <v/>
      </c>
      <c r="O6" s="282" t="str">
        <f>Zwischenprüfung!T13</f>
        <v/>
      </c>
      <c r="P6" s="283" t="str">
        <f>Zwischenprüfung!S13</f>
        <v/>
      </c>
      <c r="Q6" s="283" t="str">
        <f>Zwischenprüfung!AN13</f>
        <v/>
      </c>
      <c r="R6" s="281" t="str">
        <f>Zwischenprüfung!X13</f>
        <v/>
      </c>
      <c r="S6" s="282" t="str">
        <f>Zwischenprüfung!Z13</f>
        <v/>
      </c>
      <c r="T6" s="283" t="str">
        <f>Zwischenprüfung!Y13</f>
        <v/>
      </c>
      <c r="U6" s="283" t="str">
        <f>Zwischenprüfung!AO13</f>
        <v/>
      </c>
      <c r="V6" s="286">
        <f>Zwischenprüfung!AA13</f>
        <v>0</v>
      </c>
      <c r="W6" s="288" t="str">
        <f>Zwischenprüfung!AB13</f>
        <v/>
      </c>
      <c r="X6" s="287" t="str">
        <f>Zwischenprüfung!AC13</f>
        <v/>
      </c>
      <c r="Y6" s="288" t="str">
        <f>Zwischenprüfung!AP13</f>
        <v/>
      </c>
      <c r="Z6" s="289" t="str">
        <f>IF((Zwischenprüfung!AD13)="D","nicht bestanden","bestanden")</f>
        <v>bestanden</v>
      </c>
      <c r="AA6" s="281">
        <f>Zwischenprüfung!AE13</f>
        <v>0</v>
      </c>
      <c r="AB6" s="290">
        <f>Zwischenprüfung!AF13</f>
        <v>0</v>
      </c>
      <c r="AC6" s="290">
        <f>Zwischenprüfung!AG13</f>
        <v>0</v>
      </c>
      <c r="AD6" s="290">
        <f>Zwischenprüfung!AH13</f>
        <v>0</v>
      </c>
      <c r="AE6" s="288" t="str">
        <f>Zwischenprüfung!AI13</f>
        <v/>
      </c>
      <c r="AF6" s="287" t="str">
        <f>Zwischenprüfung!AJ13</f>
        <v/>
      </c>
      <c r="AG6" s="288" t="str">
        <f>Zwischenprüfung!AQ13</f>
        <v/>
      </c>
      <c r="AH6" s="291" t="str">
        <f>IF((Zwischenprüfung!AK13)="D","nicht bestanden","bestanden")</f>
        <v>bestanden</v>
      </c>
      <c r="AI6" s="294" t="str">
        <f>IF(Zwischenprüfung!AL13="","",Zwischenprüfung!AL13)</f>
        <v/>
      </c>
    </row>
    <row r="7" spans="1:35">
      <c r="A7" s="276">
        <f>Zwischenprüfung!A14</f>
        <v>0</v>
      </c>
      <c r="B7" s="277">
        <f>Zwischenprüfung!B14</f>
        <v>0</v>
      </c>
      <c r="C7" s="277">
        <f>Zwischenprüfung!C14</f>
        <v>0</v>
      </c>
      <c r="D7" s="277">
        <f>Zwischenprüfung!D14</f>
        <v>0</v>
      </c>
      <c r="E7" s="277">
        <f>Zwischenprüfung!E14</f>
        <v>0</v>
      </c>
      <c r="F7" s="278">
        <f>Zwischenprüfung!F14</f>
        <v>0</v>
      </c>
      <c r="G7" s="277">
        <f>Zwischenprüfung!G14</f>
        <v>0</v>
      </c>
      <c r="H7" s="279" t="str">
        <f>IF(Zwischenprüfung!H14="","",Zwischenprüfung!H14)</f>
        <v/>
      </c>
      <c r="I7" s="280">
        <f>Zwischenprüfung!I14</f>
        <v>0</v>
      </c>
      <c r="J7" s="281" t="str">
        <f>Zwischenprüfung!M14</f>
        <v/>
      </c>
      <c r="K7" s="282" t="str">
        <f>Zwischenprüfung!O14</f>
        <v/>
      </c>
      <c r="L7" s="283" t="str">
        <f>Zwischenprüfung!N14</f>
        <v/>
      </c>
      <c r="M7" s="283" t="str">
        <f>Zwischenprüfung!AM14</f>
        <v/>
      </c>
      <c r="N7" s="281" t="str">
        <f>Zwischenprüfung!R14</f>
        <v/>
      </c>
      <c r="O7" s="282" t="str">
        <f>Zwischenprüfung!T14</f>
        <v/>
      </c>
      <c r="P7" s="283" t="str">
        <f>Zwischenprüfung!S14</f>
        <v/>
      </c>
      <c r="Q7" s="283" t="str">
        <f>Zwischenprüfung!AN14</f>
        <v/>
      </c>
      <c r="R7" s="281" t="str">
        <f>Zwischenprüfung!X14</f>
        <v/>
      </c>
      <c r="S7" s="282" t="str">
        <f>Zwischenprüfung!Z14</f>
        <v/>
      </c>
      <c r="T7" s="283" t="str">
        <f>Zwischenprüfung!Y14</f>
        <v/>
      </c>
      <c r="U7" s="283" t="str">
        <f>Zwischenprüfung!AO14</f>
        <v/>
      </c>
      <c r="V7" s="286">
        <f>Zwischenprüfung!AA14</f>
        <v>0</v>
      </c>
      <c r="W7" s="288" t="str">
        <f>Zwischenprüfung!AB14</f>
        <v/>
      </c>
      <c r="X7" s="287" t="str">
        <f>Zwischenprüfung!AC14</f>
        <v/>
      </c>
      <c r="Y7" s="288" t="str">
        <f>Zwischenprüfung!AP14</f>
        <v/>
      </c>
      <c r="Z7" s="289" t="str">
        <f>IF((Zwischenprüfung!AD14)="D","nicht bestanden","bestanden")</f>
        <v>bestanden</v>
      </c>
      <c r="AA7" s="281">
        <f>Zwischenprüfung!AE14</f>
        <v>0</v>
      </c>
      <c r="AB7" s="290">
        <f>Zwischenprüfung!AF14</f>
        <v>0</v>
      </c>
      <c r="AC7" s="290">
        <f>Zwischenprüfung!AG14</f>
        <v>0</v>
      </c>
      <c r="AD7" s="290">
        <f>Zwischenprüfung!AH14</f>
        <v>0</v>
      </c>
      <c r="AE7" s="288" t="str">
        <f>Zwischenprüfung!AI14</f>
        <v/>
      </c>
      <c r="AF7" s="287" t="str">
        <f>Zwischenprüfung!AJ14</f>
        <v/>
      </c>
      <c r="AG7" s="288" t="str">
        <f>Zwischenprüfung!AQ14</f>
        <v/>
      </c>
      <c r="AH7" s="291" t="str">
        <f>IF((Zwischenprüfung!AK14)="D","nicht bestanden","bestanden")</f>
        <v>bestanden</v>
      </c>
      <c r="AI7" s="294" t="str">
        <f>IF(Zwischenprüfung!AL14="","",Zwischenprüfung!AL14)</f>
        <v/>
      </c>
    </row>
    <row r="8" spans="1:35">
      <c r="A8" s="276">
        <f>Zwischenprüfung!A15</f>
        <v>0</v>
      </c>
      <c r="B8" s="277">
        <f>Zwischenprüfung!B15</f>
        <v>0</v>
      </c>
      <c r="C8" s="277">
        <f>Zwischenprüfung!C15</f>
        <v>0</v>
      </c>
      <c r="D8" s="277">
        <f>Zwischenprüfung!D15</f>
        <v>0</v>
      </c>
      <c r="E8" s="277">
        <f>Zwischenprüfung!E15</f>
        <v>0</v>
      </c>
      <c r="F8" s="278">
        <f>Zwischenprüfung!F15</f>
        <v>0</v>
      </c>
      <c r="G8" s="277">
        <f>Zwischenprüfung!G15</f>
        <v>0</v>
      </c>
      <c r="H8" s="279" t="str">
        <f>IF(Zwischenprüfung!H15="","",Zwischenprüfung!H15)</f>
        <v/>
      </c>
      <c r="I8" s="280">
        <f>Zwischenprüfung!I15</f>
        <v>0</v>
      </c>
      <c r="J8" s="281" t="str">
        <f>Zwischenprüfung!M15</f>
        <v/>
      </c>
      <c r="K8" s="282" t="str">
        <f>Zwischenprüfung!O15</f>
        <v/>
      </c>
      <c r="L8" s="283" t="str">
        <f>Zwischenprüfung!N15</f>
        <v/>
      </c>
      <c r="M8" s="283" t="str">
        <f>Zwischenprüfung!AM15</f>
        <v/>
      </c>
      <c r="N8" s="281" t="str">
        <f>Zwischenprüfung!R15</f>
        <v/>
      </c>
      <c r="O8" s="282" t="str">
        <f>Zwischenprüfung!T15</f>
        <v/>
      </c>
      <c r="P8" s="283" t="str">
        <f>Zwischenprüfung!S15</f>
        <v/>
      </c>
      <c r="Q8" s="283" t="str">
        <f>Zwischenprüfung!AN15</f>
        <v/>
      </c>
      <c r="R8" s="281" t="str">
        <f>Zwischenprüfung!X15</f>
        <v/>
      </c>
      <c r="S8" s="282" t="str">
        <f>Zwischenprüfung!Z15</f>
        <v/>
      </c>
      <c r="T8" s="283" t="str">
        <f>Zwischenprüfung!Y15</f>
        <v/>
      </c>
      <c r="U8" s="283" t="str">
        <f>Zwischenprüfung!AO15</f>
        <v/>
      </c>
      <c r="V8" s="286">
        <f>Zwischenprüfung!AA15</f>
        <v>0</v>
      </c>
      <c r="W8" s="288" t="str">
        <f>Zwischenprüfung!AB15</f>
        <v/>
      </c>
      <c r="X8" s="287" t="str">
        <f>Zwischenprüfung!AC15</f>
        <v/>
      </c>
      <c r="Y8" s="288" t="str">
        <f>Zwischenprüfung!AP15</f>
        <v/>
      </c>
      <c r="Z8" s="289" t="str">
        <f>IF((Zwischenprüfung!AD15)="D","nicht bestanden","bestanden")</f>
        <v>bestanden</v>
      </c>
      <c r="AA8" s="281">
        <f>Zwischenprüfung!AE15</f>
        <v>0</v>
      </c>
      <c r="AB8" s="290">
        <f>Zwischenprüfung!AF15</f>
        <v>0</v>
      </c>
      <c r="AC8" s="290">
        <f>Zwischenprüfung!AG15</f>
        <v>0</v>
      </c>
      <c r="AD8" s="290">
        <f>Zwischenprüfung!AH15</f>
        <v>0</v>
      </c>
      <c r="AE8" s="288" t="str">
        <f>Zwischenprüfung!AI15</f>
        <v/>
      </c>
      <c r="AF8" s="287" t="str">
        <f>Zwischenprüfung!AJ15</f>
        <v/>
      </c>
      <c r="AG8" s="288" t="str">
        <f>Zwischenprüfung!AQ15</f>
        <v/>
      </c>
      <c r="AH8" s="291" t="str">
        <f>IF((Zwischenprüfung!AK15)="D","nicht bestanden","bestanden")</f>
        <v>bestanden</v>
      </c>
      <c r="AI8" s="294" t="str">
        <f>IF(Zwischenprüfung!AL15="","",Zwischenprüfung!AL15)</f>
        <v/>
      </c>
    </row>
    <row r="9" spans="1:35">
      <c r="A9" s="276">
        <f>Zwischenprüfung!A16</f>
        <v>0</v>
      </c>
      <c r="B9" s="277">
        <f>Zwischenprüfung!B16</f>
        <v>0</v>
      </c>
      <c r="C9" s="277">
        <f>Zwischenprüfung!C16</f>
        <v>0</v>
      </c>
      <c r="D9" s="277">
        <f>Zwischenprüfung!D16</f>
        <v>0</v>
      </c>
      <c r="E9" s="277">
        <f>Zwischenprüfung!E16</f>
        <v>0</v>
      </c>
      <c r="F9" s="278">
        <f>Zwischenprüfung!F16</f>
        <v>0</v>
      </c>
      <c r="G9" s="277">
        <f>Zwischenprüfung!G16</f>
        <v>0</v>
      </c>
      <c r="H9" s="279" t="str">
        <f>IF(Zwischenprüfung!H16="","",Zwischenprüfung!H16)</f>
        <v/>
      </c>
      <c r="I9" s="280">
        <f>Zwischenprüfung!I16</f>
        <v>0</v>
      </c>
      <c r="J9" s="281" t="str">
        <f>Zwischenprüfung!M16</f>
        <v/>
      </c>
      <c r="K9" s="282" t="str">
        <f>Zwischenprüfung!O16</f>
        <v/>
      </c>
      <c r="L9" s="283" t="str">
        <f>Zwischenprüfung!N16</f>
        <v/>
      </c>
      <c r="M9" s="283" t="str">
        <f>Zwischenprüfung!AM16</f>
        <v/>
      </c>
      <c r="N9" s="281" t="str">
        <f>Zwischenprüfung!R16</f>
        <v/>
      </c>
      <c r="O9" s="282" t="str">
        <f>Zwischenprüfung!T16</f>
        <v/>
      </c>
      <c r="P9" s="283" t="str">
        <f>Zwischenprüfung!S16</f>
        <v/>
      </c>
      <c r="Q9" s="283" t="str">
        <f>Zwischenprüfung!AN16</f>
        <v/>
      </c>
      <c r="R9" s="281" t="str">
        <f>Zwischenprüfung!X16</f>
        <v/>
      </c>
      <c r="S9" s="282" t="str">
        <f>Zwischenprüfung!Z16</f>
        <v/>
      </c>
      <c r="T9" s="283" t="str">
        <f>Zwischenprüfung!Y16</f>
        <v/>
      </c>
      <c r="U9" s="283" t="str">
        <f>Zwischenprüfung!AO16</f>
        <v/>
      </c>
      <c r="V9" s="286">
        <f>Zwischenprüfung!AA16</f>
        <v>0</v>
      </c>
      <c r="W9" s="288" t="str">
        <f>Zwischenprüfung!AB16</f>
        <v/>
      </c>
      <c r="X9" s="287" t="str">
        <f>Zwischenprüfung!AC16</f>
        <v/>
      </c>
      <c r="Y9" s="288" t="str">
        <f>Zwischenprüfung!AP16</f>
        <v/>
      </c>
      <c r="Z9" s="289" t="str">
        <f>IF((Zwischenprüfung!AD16)="D","nicht bestanden","bestanden")</f>
        <v>bestanden</v>
      </c>
      <c r="AA9" s="281">
        <f>Zwischenprüfung!AE16</f>
        <v>0</v>
      </c>
      <c r="AB9" s="290">
        <f>Zwischenprüfung!AF16</f>
        <v>0</v>
      </c>
      <c r="AC9" s="290">
        <f>Zwischenprüfung!AG16</f>
        <v>0</v>
      </c>
      <c r="AD9" s="290">
        <f>Zwischenprüfung!AH16</f>
        <v>0</v>
      </c>
      <c r="AE9" s="288" t="str">
        <f>Zwischenprüfung!AI16</f>
        <v/>
      </c>
      <c r="AF9" s="287" t="str">
        <f>Zwischenprüfung!AJ16</f>
        <v/>
      </c>
      <c r="AG9" s="288" t="str">
        <f>Zwischenprüfung!AQ16</f>
        <v/>
      </c>
      <c r="AH9" s="291" t="str">
        <f>IF((Zwischenprüfung!AK16)="D","nicht bestanden","bestanden")</f>
        <v>bestanden</v>
      </c>
      <c r="AI9" s="294" t="str">
        <f>IF(Zwischenprüfung!AL16="","",Zwischenprüfung!AL16)</f>
        <v/>
      </c>
    </row>
    <row r="10" spans="1:35">
      <c r="A10" s="276">
        <f>Zwischenprüfung!A17</f>
        <v>0</v>
      </c>
      <c r="B10" s="277">
        <f>Zwischenprüfung!B17</f>
        <v>0</v>
      </c>
      <c r="C10" s="277">
        <f>Zwischenprüfung!C17</f>
        <v>0</v>
      </c>
      <c r="D10" s="277">
        <f>Zwischenprüfung!D17</f>
        <v>0</v>
      </c>
      <c r="E10" s="277">
        <f>Zwischenprüfung!E17</f>
        <v>0</v>
      </c>
      <c r="F10" s="278">
        <f>Zwischenprüfung!F17</f>
        <v>0</v>
      </c>
      <c r="G10" s="277">
        <f>Zwischenprüfung!G17</f>
        <v>0</v>
      </c>
      <c r="H10" s="279" t="str">
        <f>IF(Zwischenprüfung!H17="","",Zwischenprüfung!H17)</f>
        <v/>
      </c>
      <c r="I10" s="280">
        <f>Zwischenprüfung!I17</f>
        <v>0</v>
      </c>
      <c r="J10" s="281" t="str">
        <f>Zwischenprüfung!M17</f>
        <v/>
      </c>
      <c r="K10" s="282" t="str">
        <f>Zwischenprüfung!O17</f>
        <v/>
      </c>
      <c r="L10" s="283" t="str">
        <f>Zwischenprüfung!N17</f>
        <v/>
      </c>
      <c r="M10" s="283" t="str">
        <f>Zwischenprüfung!AM17</f>
        <v/>
      </c>
      <c r="N10" s="281" t="str">
        <f>Zwischenprüfung!R17</f>
        <v/>
      </c>
      <c r="O10" s="282" t="str">
        <f>Zwischenprüfung!T17</f>
        <v/>
      </c>
      <c r="P10" s="283" t="str">
        <f>Zwischenprüfung!S17</f>
        <v/>
      </c>
      <c r="Q10" s="283" t="str">
        <f>Zwischenprüfung!AN17</f>
        <v/>
      </c>
      <c r="R10" s="281" t="str">
        <f>Zwischenprüfung!X17</f>
        <v/>
      </c>
      <c r="S10" s="282" t="str">
        <f>Zwischenprüfung!Z17</f>
        <v/>
      </c>
      <c r="T10" s="283" t="str">
        <f>Zwischenprüfung!Y17</f>
        <v/>
      </c>
      <c r="U10" s="283" t="str">
        <f>Zwischenprüfung!AO17</f>
        <v/>
      </c>
      <c r="V10" s="286">
        <f>Zwischenprüfung!AA17</f>
        <v>0</v>
      </c>
      <c r="W10" s="288" t="str">
        <f>Zwischenprüfung!AB17</f>
        <v/>
      </c>
      <c r="X10" s="287" t="str">
        <f>Zwischenprüfung!AC17</f>
        <v/>
      </c>
      <c r="Y10" s="288" t="str">
        <f>Zwischenprüfung!AP17</f>
        <v/>
      </c>
      <c r="Z10" s="289" t="str">
        <f>IF((Zwischenprüfung!AD17)="D","nicht bestanden","bestanden")</f>
        <v>bestanden</v>
      </c>
      <c r="AA10" s="281">
        <f>Zwischenprüfung!AE17</f>
        <v>0</v>
      </c>
      <c r="AB10" s="290">
        <f>Zwischenprüfung!AF17</f>
        <v>0</v>
      </c>
      <c r="AC10" s="290">
        <f>Zwischenprüfung!AG17</f>
        <v>0</v>
      </c>
      <c r="AD10" s="290">
        <f>Zwischenprüfung!AH17</f>
        <v>0</v>
      </c>
      <c r="AE10" s="288" t="str">
        <f>Zwischenprüfung!AI17</f>
        <v/>
      </c>
      <c r="AF10" s="287" t="str">
        <f>Zwischenprüfung!AJ17</f>
        <v/>
      </c>
      <c r="AG10" s="288" t="str">
        <f>Zwischenprüfung!AQ17</f>
        <v/>
      </c>
      <c r="AH10" s="291" t="str">
        <f>IF((Zwischenprüfung!AK17)="D","nicht bestanden","bestanden")</f>
        <v>bestanden</v>
      </c>
      <c r="AI10" s="294" t="str">
        <f>IF(Zwischenprüfung!AL17="","",Zwischenprüfung!AL17)</f>
        <v/>
      </c>
    </row>
    <row r="11" spans="1:35">
      <c r="A11" s="276">
        <f>Zwischenprüfung!A18</f>
        <v>0</v>
      </c>
      <c r="B11" s="277">
        <f>Zwischenprüfung!B18</f>
        <v>0</v>
      </c>
      <c r="C11" s="277">
        <f>Zwischenprüfung!C18</f>
        <v>0</v>
      </c>
      <c r="D11" s="277">
        <f>Zwischenprüfung!D18</f>
        <v>0</v>
      </c>
      <c r="E11" s="277">
        <f>Zwischenprüfung!E18</f>
        <v>0</v>
      </c>
      <c r="F11" s="278">
        <f>Zwischenprüfung!F18</f>
        <v>0</v>
      </c>
      <c r="G11" s="277">
        <f>Zwischenprüfung!G18</f>
        <v>0</v>
      </c>
      <c r="H11" s="279" t="str">
        <f>IF(Zwischenprüfung!H18="","",Zwischenprüfung!H18)</f>
        <v/>
      </c>
      <c r="I11" s="280">
        <f>Zwischenprüfung!I18</f>
        <v>0</v>
      </c>
      <c r="J11" s="281" t="str">
        <f>Zwischenprüfung!M18</f>
        <v/>
      </c>
      <c r="K11" s="282" t="str">
        <f>Zwischenprüfung!O18</f>
        <v/>
      </c>
      <c r="L11" s="283" t="str">
        <f>Zwischenprüfung!N18</f>
        <v/>
      </c>
      <c r="M11" s="283" t="str">
        <f>Zwischenprüfung!AM18</f>
        <v/>
      </c>
      <c r="N11" s="281" t="str">
        <f>Zwischenprüfung!R18</f>
        <v/>
      </c>
      <c r="O11" s="282" t="str">
        <f>Zwischenprüfung!T18</f>
        <v/>
      </c>
      <c r="P11" s="283" t="str">
        <f>Zwischenprüfung!S18</f>
        <v/>
      </c>
      <c r="Q11" s="283" t="str">
        <f>Zwischenprüfung!AN18</f>
        <v/>
      </c>
      <c r="R11" s="281" t="str">
        <f>Zwischenprüfung!X18</f>
        <v/>
      </c>
      <c r="S11" s="282" t="str">
        <f>Zwischenprüfung!Z18</f>
        <v/>
      </c>
      <c r="T11" s="283" t="str">
        <f>Zwischenprüfung!Y18</f>
        <v/>
      </c>
      <c r="U11" s="283" t="str">
        <f>Zwischenprüfung!AO18</f>
        <v/>
      </c>
      <c r="V11" s="286">
        <f>Zwischenprüfung!AA18</f>
        <v>0</v>
      </c>
      <c r="W11" s="288" t="str">
        <f>Zwischenprüfung!AB18</f>
        <v/>
      </c>
      <c r="X11" s="287" t="str">
        <f>Zwischenprüfung!AC18</f>
        <v/>
      </c>
      <c r="Y11" s="288" t="str">
        <f>Zwischenprüfung!AP18</f>
        <v/>
      </c>
      <c r="Z11" s="289" t="str">
        <f>IF((Zwischenprüfung!AD18)="D","nicht bestanden","bestanden")</f>
        <v>bestanden</v>
      </c>
      <c r="AA11" s="281">
        <f>Zwischenprüfung!AE18</f>
        <v>0</v>
      </c>
      <c r="AB11" s="290">
        <f>Zwischenprüfung!AF18</f>
        <v>0</v>
      </c>
      <c r="AC11" s="290">
        <f>Zwischenprüfung!AG18</f>
        <v>0</v>
      </c>
      <c r="AD11" s="290">
        <f>Zwischenprüfung!AH18</f>
        <v>0</v>
      </c>
      <c r="AE11" s="288" t="str">
        <f>Zwischenprüfung!AI18</f>
        <v/>
      </c>
      <c r="AF11" s="287" t="str">
        <f>Zwischenprüfung!AJ18</f>
        <v/>
      </c>
      <c r="AG11" s="288" t="str">
        <f>Zwischenprüfung!AQ18</f>
        <v/>
      </c>
      <c r="AH11" s="291" t="str">
        <f>IF((Zwischenprüfung!AK18)="D","nicht bestanden","bestanden")</f>
        <v>bestanden</v>
      </c>
      <c r="AI11" s="294" t="str">
        <f>IF(Zwischenprüfung!AL18="","",Zwischenprüfung!AL18)</f>
        <v/>
      </c>
    </row>
    <row r="12" spans="1:35">
      <c r="A12" s="276">
        <f>Zwischenprüfung!A19</f>
        <v>0</v>
      </c>
      <c r="B12" s="277">
        <f>Zwischenprüfung!B19</f>
        <v>0</v>
      </c>
      <c r="C12" s="277">
        <f>Zwischenprüfung!C19</f>
        <v>0</v>
      </c>
      <c r="D12" s="277">
        <f>Zwischenprüfung!D19</f>
        <v>0</v>
      </c>
      <c r="E12" s="277">
        <f>Zwischenprüfung!E19</f>
        <v>0</v>
      </c>
      <c r="F12" s="278">
        <f>Zwischenprüfung!F19</f>
        <v>0</v>
      </c>
      <c r="G12" s="277">
        <f>Zwischenprüfung!G19</f>
        <v>0</v>
      </c>
      <c r="H12" s="279" t="str">
        <f>IF(Zwischenprüfung!H19="","",Zwischenprüfung!H19)</f>
        <v/>
      </c>
      <c r="I12" s="280">
        <f>Zwischenprüfung!I19</f>
        <v>0</v>
      </c>
      <c r="J12" s="281" t="str">
        <f>Zwischenprüfung!M19</f>
        <v/>
      </c>
      <c r="K12" s="282" t="str">
        <f>Zwischenprüfung!O19</f>
        <v/>
      </c>
      <c r="L12" s="283" t="str">
        <f>Zwischenprüfung!N19</f>
        <v/>
      </c>
      <c r="M12" s="283" t="str">
        <f>Zwischenprüfung!AM19</f>
        <v/>
      </c>
      <c r="N12" s="281" t="str">
        <f>Zwischenprüfung!R19</f>
        <v/>
      </c>
      <c r="O12" s="282" t="str">
        <f>Zwischenprüfung!T19</f>
        <v/>
      </c>
      <c r="P12" s="283" t="str">
        <f>Zwischenprüfung!S19</f>
        <v/>
      </c>
      <c r="Q12" s="283" t="str">
        <f>Zwischenprüfung!AN19</f>
        <v/>
      </c>
      <c r="R12" s="281" t="str">
        <f>Zwischenprüfung!X19</f>
        <v/>
      </c>
      <c r="S12" s="282" t="str">
        <f>Zwischenprüfung!Z19</f>
        <v/>
      </c>
      <c r="T12" s="283" t="str">
        <f>Zwischenprüfung!Y19</f>
        <v/>
      </c>
      <c r="U12" s="283" t="str">
        <f>Zwischenprüfung!AO19</f>
        <v/>
      </c>
      <c r="V12" s="286">
        <f>Zwischenprüfung!AA19</f>
        <v>0</v>
      </c>
      <c r="W12" s="288" t="str">
        <f>Zwischenprüfung!AB19</f>
        <v/>
      </c>
      <c r="X12" s="287" t="str">
        <f>Zwischenprüfung!AC19</f>
        <v/>
      </c>
      <c r="Y12" s="288" t="str">
        <f>Zwischenprüfung!AP19</f>
        <v/>
      </c>
      <c r="Z12" s="289" t="str">
        <f>IF((Zwischenprüfung!AD19)="D","nicht bestanden","bestanden")</f>
        <v>bestanden</v>
      </c>
      <c r="AA12" s="281">
        <f>Zwischenprüfung!AE19</f>
        <v>0</v>
      </c>
      <c r="AB12" s="290">
        <f>Zwischenprüfung!AF19</f>
        <v>0</v>
      </c>
      <c r="AC12" s="290">
        <f>Zwischenprüfung!AG19</f>
        <v>0</v>
      </c>
      <c r="AD12" s="290">
        <f>Zwischenprüfung!AH19</f>
        <v>0</v>
      </c>
      <c r="AE12" s="288" t="str">
        <f>Zwischenprüfung!AI19</f>
        <v/>
      </c>
      <c r="AF12" s="287" t="str">
        <f>Zwischenprüfung!AJ19</f>
        <v/>
      </c>
      <c r="AG12" s="288" t="str">
        <f>Zwischenprüfung!AQ19</f>
        <v/>
      </c>
      <c r="AH12" s="291" t="str">
        <f>IF((Zwischenprüfung!AK19)="D","nicht bestanden","bestanden")</f>
        <v>bestanden</v>
      </c>
      <c r="AI12" s="294" t="str">
        <f>IF(Zwischenprüfung!AL19="","",Zwischenprüfung!AL19)</f>
        <v/>
      </c>
    </row>
    <row r="13" spans="1:35">
      <c r="A13" s="276">
        <f>Zwischenprüfung!A20</f>
        <v>0</v>
      </c>
      <c r="B13" s="277">
        <f>Zwischenprüfung!B20</f>
        <v>0</v>
      </c>
      <c r="C13" s="277">
        <f>Zwischenprüfung!C20</f>
        <v>0</v>
      </c>
      <c r="D13" s="277">
        <f>Zwischenprüfung!D20</f>
        <v>0</v>
      </c>
      <c r="E13" s="277">
        <f>Zwischenprüfung!E20</f>
        <v>0</v>
      </c>
      <c r="F13" s="278">
        <f>Zwischenprüfung!F20</f>
        <v>0</v>
      </c>
      <c r="G13" s="277">
        <f>Zwischenprüfung!G20</f>
        <v>0</v>
      </c>
      <c r="H13" s="279" t="str">
        <f>IF(Zwischenprüfung!H20="","",Zwischenprüfung!H20)</f>
        <v/>
      </c>
      <c r="I13" s="280">
        <f>Zwischenprüfung!I20</f>
        <v>0</v>
      </c>
      <c r="J13" s="281" t="str">
        <f>Zwischenprüfung!M20</f>
        <v/>
      </c>
      <c r="K13" s="282" t="str">
        <f>Zwischenprüfung!O20</f>
        <v/>
      </c>
      <c r="L13" s="283" t="str">
        <f>Zwischenprüfung!N20</f>
        <v/>
      </c>
      <c r="M13" s="283" t="str">
        <f>Zwischenprüfung!AM20</f>
        <v/>
      </c>
      <c r="N13" s="281" t="str">
        <f>Zwischenprüfung!R20</f>
        <v/>
      </c>
      <c r="O13" s="282" t="str">
        <f>Zwischenprüfung!T20</f>
        <v/>
      </c>
      <c r="P13" s="283" t="str">
        <f>Zwischenprüfung!S20</f>
        <v/>
      </c>
      <c r="Q13" s="283" t="str">
        <f>Zwischenprüfung!AN20</f>
        <v/>
      </c>
      <c r="R13" s="281" t="str">
        <f>Zwischenprüfung!X20</f>
        <v/>
      </c>
      <c r="S13" s="282" t="str">
        <f>Zwischenprüfung!Z20</f>
        <v/>
      </c>
      <c r="T13" s="283" t="str">
        <f>Zwischenprüfung!Y20</f>
        <v/>
      </c>
      <c r="U13" s="283" t="str">
        <f>Zwischenprüfung!AO20</f>
        <v/>
      </c>
      <c r="V13" s="286">
        <f>Zwischenprüfung!AA20</f>
        <v>0</v>
      </c>
      <c r="W13" s="288" t="str">
        <f>Zwischenprüfung!AB20</f>
        <v/>
      </c>
      <c r="X13" s="287" t="str">
        <f>Zwischenprüfung!AC20</f>
        <v/>
      </c>
      <c r="Y13" s="288" t="str">
        <f>Zwischenprüfung!AP20</f>
        <v/>
      </c>
      <c r="Z13" s="289" t="str">
        <f>IF((Zwischenprüfung!AD20)="D","nicht bestanden","bestanden")</f>
        <v>bestanden</v>
      </c>
      <c r="AA13" s="281">
        <f>Zwischenprüfung!AE20</f>
        <v>0</v>
      </c>
      <c r="AB13" s="290">
        <f>Zwischenprüfung!AF20</f>
        <v>0</v>
      </c>
      <c r="AC13" s="290">
        <f>Zwischenprüfung!AG20</f>
        <v>0</v>
      </c>
      <c r="AD13" s="290">
        <f>Zwischenprüfung!AH20</f>
        <v>0</v>
      </c>
      <c r="AE13" s="288" t="str">
        <f>Zwischenprüfung!AI20</f>
        <v/>
      </c>
      <c r="AF13" s="287" t="str">
        <f>Zwischenprüfung!AJ20</f>
        <v/>
      </c>
      <c r="AG13" s="288" t="str">
        <f>Zwischenprüfung!AQ20</f>
        <v/>
      </c>
      <c r="AH13" s="291" t="str">
        <f>IF((Zwischenprüfung!AK20)="D","nicht bestanden","bestanden")</f>
        <v>bestanden</v>
      </c>
      <c r="AI13" s="294" t="str">
        <f>IF(Zwischenprüfung!AL20="","",Zwischenprüfung!AL20)</f>
        <v/>
      </c>
    </row>
    <row r="14" spans="1:35">
      <c r="A14" s="276">
        <f>Zwischenprüfung!A21</f>
        <v>0</v>
      </c>
      <c r="B14" s="277">
        <f>Zwischenprüfung!B21</f>
        <v>0</v>
      </c>
      <c r="C14" s="277">
        <f>Zwischenprüfung!C21</f>
        <v>0</v>
      </c>
      <c r="D14" s="277">
        <f>Zwischenprüfung!D21</f>
        <v>0</v>
      </c>
      <c r="E14" s="277">
        <f>Zwischenprüfung!E21</f>
        <v>0</v>
      </c>
      <c r="F14" s="278">
        <f>Zwischenprüfung!F21</f>
        <v>0</v>
      </c>
      <c r="G14" s="277">
        <f>Zwischenprüfung!G21</f>
        <v>0</v>
      </c>
      <c r="H14" s="279" t="str">
        <f>IF(Zwischenprüfung!H21="","",Zwischenprüfung!H21)</f>
        <v/>
      </c>
      <c r="I14" s="280">
        <f>Zwischenprüfung!I21</f>
        <v>0</v>
      </c>
      <c r="J14" s="281" t="str">
        <f>Zwischenprüfung!M21</f>
        <v/>
      </c>
      <c r="K14" s="282" t="str">
        <f>Zwischenprüfung!O21</f>
        <v/>
      </c>
      <c r="L14" s="283" t="str">
        <f>Zwischenprüfung!N21</f>
        <v/>
      </c>
      <c r="M14" s="283" t="str">
        <f>Zwischenprüfung!AM21</f>
        <v/>
      </c>
      <c r="N14" s="281" t="str">
        <f>Zwischenprüfung!R21</f>
        <v/>
      </c>
      <c r="O14" s="282" t="str">
        <f>Zwischenprüfung!T21</f>
        <v/>
      </c>
      <c r="P14" s="283" t="str">
        <f>Zwischenprüfung!S21</f>
        <v/>
      </c>
      <c r="Q14" s="283" t="str">
        <f>Zwischenprüfung!AN21</f>
        <v/>
      </c>
      <c r="R14" s="281" t="str">
        <f>Zwischenprüfung!X21</f>
        <v/>
      </c>
      <c r="S14" s="282" t="str">
        <f>Zwischenprüfung!Z21</f>
        <v/>
      </c>
      <c r="T14" s="283" t="str">
        <f>Zwischenprüfung!Y21</f>
        <v/>
      </c>
      <c r="U14" s="283" t="str">
        <f>Zwischenprüfung!AO21</f>
        <v/>
      </c>
      <c r="V14" s="286">
        <f>Zwischenprüfung!AA21</f>
        <v>0</v>
      </c>
      <c r="W14" s="288" t="str">
        <f>Zwischenprüfung!AB21</f>
        <v/>
      </c>
      <c r="X14" s="287" t="str">
        <f>Zwischenprüfung!AC21</f>
        <v/>
      </c>
      <c r="Y14" s="288" t="str">
        <f>Zwischenprüfung!AP21</f>
        <v/>
      </c>
      <c r="Z14" s="289" t="str">
        <f>IF((Zwischenprüfung!AD21)="D","nicht bestanden","bestanden")</f>
        <v>bestanden</v>
      </c>
      <c r="AA14" s="281">
        <f>Zwischenprüfung!AE21</f>
        <v>0</v>
      </c>
      <c r="AB14" s="290">
        <f>Zwischenprüfung!AF21</f>
        <v>0</v>
      </c>
      <c r="AC14" s="290">
        <f>Zwischenprüfung!AG21</f>
        <v>0</v>
      </c>
      <c r="AD14" s="290">
        <f>Zwischenprüfung!AH21</f>
        <v>0</v>
      </c>
      <c r="AE14" s="288" t="str">
        <f>Zwischenprüfung!AI21</f>
        <v/>
      </c>
      <c r="AF14" s="287" t="str">
        <f>Zwischenprüfung!AJ21</f>
        <v/>
      </c>
      <c r="AG14" s="288" t="str">
        <f>Zwischenprüfung!AQ21</f>
        <v/>
      </c>
      <c r="AH14" s="291" t="str">
        <f>IF((Zwischenprüfung!AK21)="D","nicht bestanden","bestanden")</f>
        <v>bestanden</v>
      </c>
      <c r="AI14" s="294" t="str">
        <f>IF(Zwischenprüfung!AL21="","",Zwischenprüfung!AL21)</f>
        <v/>
      </c>
    </row>
    <row r="15" spans="1:35">
      <c r="A15" s="276">
        <f>Zwischenprüfung!A22</f>
        <v>0</v>
      </c>
      <c r="B15" s="277">
        <f>Zwischenprüfung!B22</f>
        <v>0</v>
      </c>
      <c r="C15" s="277">
        <f>Zwischenprüfung!C22</f>
        <v>0</v>
      </c>
      <c r="D15" s="277">
        <f>Zwischenprüfung!D22</f>
        <v>0</v>
      </c>
      <c r="E15" s="277">
        <f>Zwischenprüfung!E22</f>
        <v>0</v>
      </c>
      <c r="F15" s="278">
        <f>Zwischenprüfung!F22</f>
        <v>0</v>
      </c>
      <c r="G15" s="277">
        <f>Zwischenprüfung!G22</f>
        <v>0</v>
      </c>
      <c r="H15" s="279" t="str">
        <f>IF(Zwischenprüfung!H22="","",Zwischenprüfung!H22)</f>
        <v/>
      </c>
      <c r="I15" s="280">
        <f>Zwischenprüfung!I22</f>
        <v>0</v>
      </c>
      <c r="J15" s="281" t="str">
        <f>Zwischenprüfung!M22</f>
        <v/>
      </c>
      <c r="K15" s="282" t="str">
        <f>Zwischenprüfung!O22</f>
        <v/>
      </c>
      <c r="L15" s="283" t="str">
        <f>Zwischenprüfung!N22</f>
        <v/>
      </c>
      <c r="M15" s="283" t="str">
        <f>Zwischenprüfung!AM22</f>
        <v/>
      </c>
      <c r="N15" s="281" t="str">
        <f>Zwischenprüfung!R22</f>
        <v/>
      </c>
      <c r="O15" s="282" t="str">
        <f>Zwischenprüfung!T22</f>
        <v/>
      </c>
      <c r="P15" s="283" t="str">
        <f>Zwischenprüfung!S22</f>
        <v/>
      </c>
      <c r="Q15" s="283" t="str">
        <f>Zwischenprüfung!AN22</f>
        <v/>
      </c>
      <c r="R15" s="281" t="str">
        <f>Zwischenprüfung!X22</f>
        <v/>
      </c>
      <c r="S15" s="282" t="str">
        <f>Zwischenprüfung!Z22</f>
        <v/>
      </c>
      <c r="T15" s="283" t="str">
        <f>Zwischenprüfung!Y22</f>
        <v/>
      </c>
      <c r="U15" s="283" t="str">
        <f>Zwischenprüfung!AO22</f>
        <v/>
      </c>
      <c r="V15" s="286">
        <f>Zwischenprüfung!AA22</f>
        <v>0</v>
      </c>
      <c r="W15" s="288" t="str">
        <f>Zwischenprüfung!AB22</f>
        <v/>
      </c>
      <c r="X15" s="287" t="str">
        <f>Zwischenprüfung!AC22</f>
        <v/>
      </c>
      <c r="Y15" s="288" t="str">
        <f>Zwischenprüfung!AP22</f>
        <v/>
      </c>
      <c r="Z15" s="289" t="str">
        <f>IF((Zwischenprüfung!AD22)="D","nicht bestanden","bestanden")</f>
        <v>bestanden</v>
      </c>
      <c r="AA15" s="281">
        <f>Zwischenprüfung!AE22</f>
        <v>0</v>
      </c>
      <c r="AB15" s="290">
        <f>Zwischenprüfung!AF22</f>
        <v>0</v>
      </c>
      <c r="AC15" s="290">
        <f>Zwischenprüfung!AG22</f>
        <v>0</v>
      </c>
      <c r="AD15" s="290">
        <f>Zwischenprüfung!AH22</f>
        <v>0</v>
      </c>
      <c r="AE15" s="288" t="str">
        <f>Zwischenprüfung!AI22</f>
        <v/>
      </c>
      <c r="AF15" s="287" t="str">
        <f>Zwischenprüfung!AJ22</f>
        <v/>
      </c>
      <c r="AG15" s="288" t="str">
        <f>Zwischenprüfung!AQ22</f>
        <v/>
      </c>
      <c r="AH15" s="291" t="str">
        <f>IF((Zwischenprüfung!AK22)="D","nicht bestanden","bestanden")</f>
        <v>bestanden</v>
      </c>
      <c r="AI15" s="294" t="str">
        <f>IF(Zwischenprüfung!AL22="","",Zwischenprüfung!AL22)</f>
        <v/>
      </c>
    </row>
    <row r="16" spans="1:35">
      <c r="A16" s="276">
        <f>Zwischenprüfung!A23</f>
        <v>0</v>
      </c>
      <c r="B16" s="277">
        <f>Zwischenprüfung!B23</f>
        <v>0</v>
      </c>
      <c r="C16" s="277">
        <f>Zwischenprüfung!C23</f>
        <v>0</v>
      </c>
      <c r="D16" s="277">
        <f>Zwischenprüfung!D23</f>
        <v>0</v>
      </c>
      <c r="E16" s="277">
        <f>Zwischenprüfung!E23</f>
        <v>0</v>
      </c>
      <c r="F16" s="278">
        <f>Zwischenprüfung!F23</f>
        <v>0</v>
      </c>
      <c r="G16" s="277">
        <f>Zwischenprüfung!G23</f>
        <v>0</v>
      </c>
      <c r="H16" s="279" t="str">
        <f>IF(Zwischenprüfung!H23="","",Zwischenprüfung!H23)</f>
        <v/>
      </c>
      <c r="I16" s="280">
        <f>Zwischenprüfung!I23</f>
        <v>0</v>
      </c>
      <c r="J16" s="281" t="str">
        <f>Zwischenprüfung!M23</f>
        <v/>
      </c>
      <c r="K16" s="282" t="str">
        <f>Zwischenprüfung!O23</f>
        <v/>
      </c>
      <c r="L16" s="283" t="str">
        <f>Zwischenprüfung!N23</f>
        <v/>
      </c>
      <c r="M16" s="283" t="str">
        <f>Zwischenprüfung!AM23</f>
        <v/>
      </c>
      <c r="N16" s="281" t="str">
        <f>Zwischenprüfung!R23</f>
        <v/>
      </c>
      <c r="O16" s="282" t="str">
        <f>Zwischenprüfung!T23</f>
        <v/>
      </c>
      <c r="P16" s="283" t="str">
        <f>Zwischenprüfung!S23</f>
        <v/>
      </c>
      <c r="Q16" s="283" t="str">
        <f>Zwischenprüfung!AN23</f>
        <v/>
      </c>
      <c r="R16" s="281" t="str">
        <f>Zwischenprüfung!X23</f>
        <v/>
      </c>
      <c r="S16" s="282" t="str">
        <f>Zwischenprüfung!Z23</f>
        <v/>
      </c>
      <c r="T16" s="283" t="str">
        <f>Zwischenprüfung!Y23</f>
        <v/>
      </c>
      <c r="U16" s="283" t="str">
        <f>Zwischenprüfung!AO23</f>
        <v/>
      </c>
      <c r="V16" s="286">
        <f>Zwischenprüfung!AA23</f>
        <v>0</v>
      </c>
      <c r="W16" s="288" t="str">
        <f>Zwischenprüfung!AB23</f>
        <v/>
      </c>
      <c r="X16" s="287" t="str">
        <f>Zwischenprüfung!AC23</f>
        <v/>
      </c>
      <c r="Y16" s="288" t="str">
        <f>Zwischenprüfung!AP23</f>
        <v/>
      </c>
      <c r="Z16" s="289" t="str">
        <f>IF((Zwischenprüfung!AD23)="D","nicht bestanden","bestanden")</f>
        <v>bestanden</v>
      </c>
      <c r="AA16" s="281">
        <f>Zwischenprüfung!AE23</f>
        <v>0</v>
      </c>
      <c r="AB16" s="290">
        <f>Zwischenprüfung!AF23</f>
        <v>0</v>
      </c>
      <c r="AC16" s="290">
        <f>Zwischenprüfung!AG23</f>
        <v>0</v>
      </c>
      <c r="AD16" s="290">
        <f>Zwischenprüfung!AH23</f>
        <v>0</v>
      </c>
      <c r="AE16" s="288" t="str">
        <f>Zwischenprüfung!AI23</f>
        <v/>
      </c>
      <c r="AF16" s="287" t="str">
        <f>Zwischenprüfung!AJ23</f>
        <v/>
      </c>
      <c r="AG16" s="288" t="str">
        <f>Zwischenprüfung!AQ23</f>
        <v/>
      </c>
      <c r="AH16" s="291" t="str">
        <f>IF((Zwischenprüfung!AK23)="D","nicht bestanden","bestanden")</f>
        <v>bestanden</v>
      </c>
      <c r="AI16" s="294" t="str">
        <f>IF(Zwischenprüfung!AL23="","",Zwischenprüfung!AL23)</f>
        <v/>
      </c>
    </row>
    <row r="17" spans="1:35">
      <c r="A17" s="276">
        <f>Zwischenprüfung!A24</f>
        <v>0</v>
      </c>
      <c r="B17" s="277">
        <f>Zwischenprüfung!B24</f>
        <v>0</v>
      </c>
      <c r="C17" s="277">
        <f>Zwischenprüfung!C24</f>
        <v>0</v>
      </c>
      <c r="D17" s="277">
        <f>Zwischenprüfung!D24</f>
        <v>0</v>
      </c>
      <c r="E17" s="277">
        <f>Zwischenprüfung!E24</f>
        <v>0</v>
      </c>
      <c r="F17" s="278">
        <f>Zwischenprüfung!F24</f>
        <v>0</v>
      </c>
      <c r="G17" s="277">
        <f>Zwischenprüfung!G24</f>
        <v>0</v>
      </c>
      <c r="H17" s="279" t="str">
        <f>IF(Zwischenprüfung!H24="","",Zwischenprüfung!H24)</f>
        <v/>
      </c>
      <c r="I17" s="280">
        <f>Zwischenprüfung!I24</f>
        <v>0</v>
      </c>
      <c r="J17" s="281" t="str">
        <f>Zwischenprüfung!M24</f>
        <v/>
      </c>
      <c r="K17" s="282" t="str">
        <f>Zwischenprüfung!O24</f>
        <v/>
      </c>
      <c r="L17" s="283" t="str">
        <f>Zwischenprüfung!N24</f>
        <v/>
      </c>
      <c r="M17" s="283" t="str">
        <f>Zwischenprüfung!AM24</f>
        <v/>
      </c>
      <c r="N17" s="281" t="str">
        <f>Zwischenprüfung!R24</f>
        <v/>
      </c>
      <c r="O17" s="282" t="str">
        <f>Zwischenprüfung!T24</f>
        <v/>
      </c>
      <c r="P17" s="283" t="str">
        <f>Zwischenprüfung!S24</f>
        <v/>
      </c>
      <c r="Q17" s="283" t="str">
        <f>Zwischenprüfung!AN24</f>
        <v/>
      </c>
      <c r="R17" s="281" t="str">
        <f>Zwischenprüfung!X24</f>
        <v/>
      </c>
      <c r="S17" s="282" t="str">
        <f>Zwischenprüfung!Z24</f>
        <v/>
      </c>
      <c r="T17" s="283" t="str">
        <f>Zwischenprüfung!Y24</f>
        <v/>
      </c>
      <c r="U17" s="283" t="str">
        <f>Zwischenprüfung!AO24</f>
        <v/>
      </c>
      <c r="V17" s="286">
        <f>Zwischenprüfung!AA24</f>
        <v>0</v>
      </c>
      <c r="W17" s="288" t="str">
        <f>Zwischenprüfung!AB24</f>
        <v/>
      </c>
      <c r="X17" s="287" t="str">
        <f>Zwischenprüfung!AC24</f>
        <v/>
      </c>
      <c r="Y17" s="288" t="str">
        <f>Zwischenprüfung!AP24</f>
        <v/>
      </c>
      <c r="Z17" s="289" t="str">
        <f>IF((Zwischenprüfung!AD24)="D","nicht bestanden","bestanden")</f>
        <v>bestanden</v>
      </c>
      <c r="AA17" s="281">
        <f>Zwischenprüfung!AE24</f>
        <v>0</v>
      </c>
      <c r="AB17" s="290">
        <f>Zwischenprüfung!AF24</f>
        <v>0</v>
      </c>
      <c r="AC17" s="290">
        <f>Zwischenprüfung!AG24</f>
        <v>0</v>
      </c>
      <c r="AD17" s="290">
        <f>Zwischenprüfung!AH24</f>
        <v>0</v>
      </c>
      <c r="AE17" s="288" t="str">
        <f>Zwischenprüfung!AI24</f>
        <v/>
      </c>
      <c r="AF17" s="287" t="str">
        <f>Zwischenprüfung!AJ24</f>
        <v/>
      </c>
      <c r="AG17" s="288" t="str">
        <f>Zwischenprüfung!AQ24</f>
        <v/>
      </c>
      <c r="AH17" s="291" t="str">
        <f>IF((Zwischenprüfung!AK24)="D","nicht bestanden","bestanden")</f>
        <v>bestanden</v>
      </c>
      <c r="AI17" s="294" t="str">
        <f>IF(Zwischenprüfung!AL24="","",Zwischenprüfung!AL24)</f>
        <v/>
      </c>
    </row>
    <row r="18" spans="1:35">
      <c r="A18" s="276">
        <f>Zwischenprüfung!A25</f>
        <v>0</v>
      </c>
      <c r="B18" s="277">
        <f>Zwischenprüfung!B25</f>
        <v>0</v>
      </c>
      <c r="C18" s="277">
        <f>Zwischenprüfung!C25</f>
        <v>0</v>
      </c>
      <c r="D18" s="277">
        <f>Zwischenprüfung!D25</f>
        <v>0</v>
      </c>
      <c r="E18" s="277">
        <f>Zwischenprüfung!E25</f>
        <v>0</v>
      </c>
      <c r="F18" s="278">
        <f>Zwischenprüfung!F25</f>
        <v>0</v>
      </c>
      <c r="G18" s="277">
        <f>Zwischenprüfung!G25</f>
        <v>0</v>
      </c>
      <c r="H18" s="279" t="str">
        <f>IF(Zwischenprüfung!H25="","",Zwischenprüfung!H25)</f>
        <v/>
      </c>
      <c r="I18" s="280">
        <f>Zwischenprüfung!I25</f>
        <v>0</v>
      </c>
      <c r="J18" s="281" t="str">
        <f>Zwischenprüfung!M25</f>
        <v/>
      </c>
      <c r="K18" s="282" t="str">
        <f>Zwischenprüfung!O25</f>
        <v/>
      </c>
      <c r="L18" s="283" t="str">
        <f>Zwischenprüfung!N25</f>
        <v/>
      </c>
      <c r="M18" s="283" t="str">
        <f>Zwischenprüfung!AM25</f>
        <v/>
      </c>
      <c r="N18" s="281" t="str">
        <f>Zwischenprüfung!R25</f>
        <v/>
      </c>
      <c r="O18" s="282" t="str">
        <f>Zwischenprüfung!T25</f>
        <v/>
      </c>
      <c r="P18" s="283" t="str">
        <f>Zwischenprüfung!S25</f>
        <v/>
      </c>
      <c r="Q18" s="283" t="str">
        <f>Zwischenprüfung!AN25</f>
        <v/>
      </c>
      <c r="R18" s="281" t="str">
        <f>Zwischenprüfung!X25</f>
        <v/>
      </c>
      <c r="S18" s="282" t="str">
        <f>Zwischenprüfung!Z25</f>
        <v/>
      </c>
      <c r="T18" s="283" t="str">
        <f>Zwischenprüfung!Y25</f>
        <v/>
      </c>
      <c r="U18" s="283" t="str">
        <f>Zwischenprüfung!AO25</f>
        <v/>
      </c>
      <c r="V18" s="286">
        <f>Zwischenprüfung!AA25</f>
        <v>0</v>
      </c>
      <c r="W18" s="288" t="str">
        <f>Zwischenprüfung!AB25</f>
        <v/>
      </c>
      <c r="X18" s="287" t="str">
        <f>Zwischenprüfung!AC25</f>
        <v/>
      </c>
      <c r="Y18" s="288" t="str">
        <f>Zwischenprüfung!AP25</f>
        <v/>
      </c>
      <c r="Z18" s="289" t="str">
        <f>IF((Zwischenprüfung!AD25)="D","nicht bestanden","bestanden")</f>
        <v>bestanden</v>
      </c>
      <c r="AA18" s="281">
        <f>Zwischenprüfung!AE25</f>
        <v>0</v>
      </c>
      <c r="AB18" s="290">
        <f>Zwischenprüfung!AF25</f>
        <v>0</v>
      </c>
      <c r="AC18" s="290">
        <f>Zwischenprüfung!AG25</f>
        <v>0</v>
      </c>
      <c r="AD18" s="290">
        <f>Zwischenprüfung!AH25</f>
        <v>0</v>
      </c>
      <c r="AE18" s="288" t="str">
        <f>Zwischenprüfung!AI25</f>
        <v/>
      </c>
      <c r="AF18" s="287" t="str">
        <f>Zwischenprüfung!AJ25</f>
        <v/>
      </c>
      <c r="AG18" s="288" t="str">
        <f>Zwischenprüfung!AQ25</f>
        <v/>
      </c>
      <c r="AH18" s="291" t="str">
        <f>IF((Zwischenprüfung!AK25)="D","nicht bestanden","bestanden")</f>
        <v>bestanden</v>
      </c>
      <c r="AI18" s="294" t="str">
        <f>IF(Zwischenprüfung!AL25="","",Zwischenprüfung!AL25)</f>
        <v/>
      </c>
    </row>
    <row r="19" spans="1:35">
      <c r="A19" s="276">
        <f>Zwischenprüfung!A26</f>
        <v>0</v>
      </c>
      <c r="B19" s="277">
        <f>Zwischenprüfung!B26</f>
        <v>0</v>
      </c>
      <c r="C19" s="277">
        <f>Zwischenprüfung!C26</f>
        <v>0</v>
      </c>
      <c r="D19" s="277">
        <f>Zwischenprüfung!D26</f>
        <v>0</v>
      </c>
      <c r="E19" s="277">
        <f>Zwischenprüfung!E26</f>
        <v>0</v>
      </c>
      <c r="F19" s="278">
        <f>Zwischenprüfung!F26</f>
        <v>0</v>
      </c>
      <c r="G19" s="277">
        <f>Zwischenprüfung!G26</f>
        <v>0</v>
      </c>
      <c r="H19" s="279" t="str">
        <f>IF(Zwischenprüfung!H26="","",Zwischenprüfung!H26)</f>
        <v/>
      </c>
      <c r="I19" s="280">
        <f>Zwischenprüfung!I26</f>
        <v>0</v>
      </c>
      <c r="J19" s="281" t="str">
        <f>Zwischenprüfung!M26</f>
        <v/>
      </c>
      <c r="K19" s="282" t="str">
        <f>Zwischenprüfung!O26</f>
        <v/>
      </c>
      <c r="L19" s="283" t="str">
        <f>Zwischenprüfung!N26</f>
        <v/>
      </c>
      <c r="M19" s="283" t="str">
        <f>Zwischenprüfung!AM26</f>
        <v/>
      </c>
      <c r="N19" s="281" t="str">
        <f>Zwischenprüfung!R26</f>
        <v/>
      </c>
      <c r="O19" s="282" t="str">
        <f>Zwischenprüfung!T26</f>
        <v/>
      </c>
      <c r="P19" s="283" t="str">
        <f>Zwischenprüfung!S26</f>
        <v/>
      </c>
      <c r="Q19" s="283" t="str">
        <f>Zwischenprüfung!AN26</f>
        <v/>
      </c>
      <c r="R19" s="281" t="str">
        <f>Zwischenprüfung!X26</f>
        <v/>
      </c>
      <c r="S19" s="282" t="str">
        <f>Zwischenprüfung!Z26</f>
        <v/>
      </c>
      <c r="T19" s="283" t="str">
        <f>Zwischenprüfung!Y26</f>
        <v/>
      </c>
      <c r="U19" s="283" t="str">
        <f>Zwischenprüfung!AO26</f>
        <v/>
      </c>
      <c r="V19" s="286">
        <f>Zwischenprüfung!AA26</f>
        <v>0</v>
      </c>
      <c r="W19" s="288" t="str">
        <f>Zwischenprüfung!AB26</f>
        <v/>
      </c>
      <c r="X19" s="287" t="str">
        <f>Zwischenprüfung!AC26</f>
        <v/>
      </c>
      <c r="Y19" s="288" t="str">
        <f>Zwischenprüfung!AP26</f>
        <v/>
      </c>
      <c r="Z19" s="289" t="str">
        <f>IF((Zwischenprüfung!AD26)="D","nicht bestanden","bestanden")</f>
        <v>bestanden</v>
      </c>
      <c r="AA19" s="281">
        <f>Zwischenprüfung!AE26</f>
        <v>0</v>
      </c>
      <c r="AB19" s="290">
        <f>Zwischenprüfung!AF26</f>
        <v>0</v>
      </c>
      <c r="AC19" s="290">
        <f>Zwischenprüfung!AG26</f>
        <v>0</v>
      </c>
      <c r="AD19" s="290">
        <f>Zwischenprüfung!AH26</f>
        <v>0</v>
      </c>
      <c r="AE19" s="288" t="str">
        <f>Zwischenprüfung!AI26</f>
        <v/>
      </c>
      <c r="AF19" s="287" t="str">
        <f>Zwischenprüfung!AJ26</f>
        <v/>
      </c>
      <c r="AG19" s="288" t="str">
        <f>Zwischenprüfung!AQ26</f>
        <v/>
      </c>
      <c r="AH19" s="291" t="str">
        <f>IF((Zwischenprüfung!AK26)="D","nicht bestanden","bestanden")</f>
        <v>bestanden</v>
      </c>
      <c r="AI19" s="294" t="str">
        <f>IF(Zwischenprüfung!AL26="","",Zwischenprüfung!AL26)</f>
        <v/>
      </c>
    </row>
    <row r="20" spans="1:35">
      <c r="A20" s="276">
        <f>Zwischenprüfung!A27</f>
        <v>0</v>
      </c>
      <c r="B20" s="277">
        <f>Zwischenprüfung!B27</f>
        <v>0</v>
      </c>
      <c r="C20" s="277">
        <f>Zwischenprüfung!C27</f>
        <v>0</v>
      </c>
      <c r="D20" s="277">
        <f>Zwischenprüfung!D27</f>
        <v>0</v>
      </c>
      <c r="E20" s="277">
        <f>Zwischenprüfung!E27</f>
        <v>0</v>
      </c>
      <c r="F20" s="278">
        <f>Zwischenprüfung!F27</f>
        <v>0</v>
      </c>
      <c r="G20" s="277">
        <f>Zwischenprüfung!G27</f>
        <v>0</v>
      </c>
      <c r="H20" s="279" t="str">
        <f>IF(Zwischenprüfung!H27="","",Zwischenprüfung!H27)</f>
        <v/>
      </c>
      <c r="I20" s="280">
        <f>Zwischenprüfung!I27</f>
        <v>0</v>
      </c>
      <c r="J20" s="281" t="str">
        <f>Zwischenprüfung!M27</f>
        <v/>
      </c>
      <c r="K20" s="282" t="str">
        <f>Zwischenprüfung!O27</f>
        <v/>
      </c>
      <c r="L20" s="283" t="str">
        <f>Zwischenprüfung!N27</f>
        <v/>
      </c>
      <c r="M20" s="283" t="str">
        <f>Zwischenprüfung!AM27</f>
        <v/>
      </c>
      <c r="N20" s="281" t="str">
        <f>Zwischenprüfung!R27</f>
        <v/>
      </c>
      <c r="O20" s="282" t="str">
        <f>Zwischenprüfung!T27</f>
        <v/>
      </c>
      <c r="P20" s="283" t="str">
        <f>Zwischenprüfung!S27</f>
        <v/>
      </c>
      <c r="Q20" s="283" t="str">
        <f>Zwischenprüfung!AN27</f>
        <v/>
      </c>
      <c r="R20" s="281" t="str">
        <f>Zwischenprüfung!X27</f>
        <v/>
      </c>
      <c r="S20" s="282" t="str">
        <f>Zwischenprüfung!Z27</f>
        <v/>
      </c>
      <c r="T20" s="283" t="str">
        <f>Zwischenprüfung!Y27</f>
        <v/>
      </c>
      <c r="U20" s="283" t="str">
        <f>Zwischenprüfung!AO27</f>
        <v/>
      </c>
      <c r="V20" s="286">
        <f>Zwischenprüfung!AA27</f>
        <v>0</v>
      </c>
      <c r="W20" s="288" t="str">
        <f>Zwischenprüfung!AB27</f>
        <v/>
      </c>
      <c r="X20" s="287" t="str">
        <f>Zwischenprüfung!AC27</f>
        <v/>
      </c>
      <c r="Y20" s="288" t="str">
        <f>Zwischenprüfung!AP27</f>
        <v/>
      </c>
      <c r="Z20" s="289" t="str">
        <f>IF((Zwischenprüfung!AD27)="D","nicht bestanden","bestanden")</f>
        <v>bestanden</v>
      </c>
      <c r="AA20" s="281">
        <f>Zwischenprüfung!AE27</f>
        <v>0</v>
      </c>
      <c r="AB20" s="290">
        <f>Zwischenprüfung!AF27</f>
        <v>0</v>
      </c>
      <c r="AC20" s="290">
        <f>Zwischenprüfung!AG27</f>
        <v>0</v>
      </c>
      <c r="AD20" s="290">
        <f>Zwischenprüfung!AH27</f>
        <v>0</v>
      </c>
      <c r="AE20" s="288" t="str">
        <f>Zwischenprüfung!AI27</f>
        <v/>
      </c>
      <c r="AF20" s="287" t="str">
        <f>Zwischenprüfung!AJ27</f>
        <v/>
      </c>
      <c r="AG20" s="288" t="str">
        <f>Zwischenprüfung!AQ27</f>
        <v/>
      </c>
      <c r="AH20" s="291" t="str">
        <f>IF((Zwischenprüfung!AK27)="D","nicht bestanden","bestanden")</f>
        <v>bestanden</v>
      </c>
      <c r="AI20" s="294" t="str">
        <f>IF(Zwischenprüfung!AL27="","",Zwischenprüfung!AL27)</f>
        <v/>
      </c>
    </row>
    <row r="21" spans="1:35">
      <c r="A21" s="276">
        <f>Zwischenprüfung!A28</f>
        <v>0</v>
      </c>
      <c r="B21" s="277">
        <f>Zwischenprüfung!B28</f>
        <v>0</v>
      </c>
      <c r="C21" s="277">
        <f>Zwischenprüfung!C28</f>
        <v>0</v>
      </c>
      <c r="D21" s="277">
        <f>Zwischenprüfung!D28</f>
        <v>0</v>
      </c>
      <c r="E21" s="277">
        <f>Zwischenprüfung!E28</f>
        <v>0</v>
      </c>
      <c r="F21" s="278">
        <f>Zwischenprüfung!F28</f>
        <v>0</v>
      </c>
      <c r="G21" s="277">
        <f>Zwischenprüfung!G28</f>
        <v>0</v>
      </c>
      <c r="H21" s="279" t="str">
        <f>IF(Zwischenprüfung!H28="","",Zwischenprüfung!H28)</f>
        <v/>
      </c>
      <c r="I21" s="280">
        <f>Zwischenprüfung!I28</f>
        <v>0</v>
      </c>
      <c r="J21" s="281" t="str">
        <f>Zwischenprüfung!M28</f>
        <v/>
      </c>
      <c r="K21" s="282" t="str">
        <f>Zwischenprüfung!O28</f>
        <v/>
      </c>
      <c r="L21" s="283" t="str">
        <f>Zwischenprüfung!N28</f>
        <v/>
      </c>
      <c r="M21" s="283" t="str">
        <f>Zwischenprüfung!AM28</f>
        <v/>
      </c>
      <c r="N21" s="281" t="str">
        <f>Zwischenprüfung!R28</f>
        <v/>
      </c>
      <c r="O21" s="282" t="str">
        <f>Zwischenprüfung!T28</f>
        <v/>
      </c>
      <c r="P21" s="283" t="str">
        <f>Zwischenprüfung!S28</f>
        <v/>
      </c>
      <c r="Q21" s="283" t="str">
        <f>Zwischenprüfung!AN28</f>
        <v/>
      </c>
      <c r="R21" s="281" t="str">
        <f>Zwischenprüfung!X28</f>
        <v/>
      </c>
      <c r="S21" s="282" t="str">
        <f>Zwischenprüfung!Z28</f>
        <v/>
      </c>
      <c r="T21" s="283" t="str">
        <f>Zwischenprüfung!Y28</f>
        <v/>
      </c>
      <c r="U21" s="283" t="str">
        <f>Zwischenprüfung!AO28</f>
        <v/>
      </c>
      <c r="V21" s="286">
        <f>Zwischenprüfung!AA28</f>
        <v>0</v>
      </c>
      <c r="W21" s="288" t="str">
        <f>Zwischenprüfung!AB28</f>
        <v/>
      </c>
      <c r="X21" s="287" t="str">
        <f>Zwischenprüfung!AC28</f>
        <v/>
      </c>
      <c r="Y21" s="288" t="str">
        <f>Zwischenprüfung!AP28</f>
        <v/>
      </c>
      <c r="Z21" s="289" t="str">
        <f>IF((Zwischenprüfung!AD28)="D","nicht bestanden","bestanden")</f>
        <v>bestanden</v>
      </c>
      <c r="AA21" s="281">
        <f>Zwischenprüfung!AE28</f>
        <v>0</v>
      </c>
      <c r="AB21" s="290">
        <f>Zwischenprüfung!AF28</f>
        <v>0</v>
      </c>
      <c r="AC21" s="290">
        <f>Zwischenprüfung!AG28</f>
        <v>0</v>
      </c>
      <c r="AD21" s="290">
        <f>Zwischenprüfung!AH28</f>
        <v>0</v>
      </c>
      <c r="AE21" s="288" t="str">
        <f>Zwischenprüfung!AI28</f>
        <v/>
      </c>
      <c r="AF21" s="287" t="str">
        <f>Zwischenprüfung!AJ28</f>
        <v/>
      </c>
      <c r="AG21" s="288" t="str">
        <f>Zwischenprüfung!AQ28</f>
        <v/>
      </c>
      <c r="AH21" s="291" t="str">
        <f>IF((Zwischenprüfung!AK28)="D","nicht bestanden","bestanden")</f>
        <v>bestanden</v>
      </c>
      <c r="AI21" s="294" t="str">
        <f>IF(Zwischenprüfung!AL28="","",Zwischenprüfung!AL28)</f>
        <v/>
      </c>
    </row>
    <row r="22" spans="1:35">
      <c r="A22" s="276">
        <f>Zwischenprüfung!A29</f>
        <v>0</v>
      </c>
      <c r="B22" s="277">
        <f>Zwischenprüfung!B29</f>
        <v>0</v>
      </c>
      <c r="C22" s="277">
        <f>Zwischenprüfung!C29</f>
        <v>0</v>
      </c>
      <c r="D22" s="277">
        <f>Zwischenprüfung!D29</f>
        <v>0</v>
      </c>
      <c r="E22" s="277">
        <f>Zwischenprüfung!E29</f>
        <v>0</v>
      </c>
      <c r="F22" s="278">
        <f>Zwischenprüfung!F29</f>
        <v>0</v>
      </c>
      <c r="G22" s="277">
        <f>Zwischenprüfung!G29</f>
        <v>0</v>
      </c>
      <c r="H22" s="279" t="str">
        <f>IF(Zwischenprüfung!H29="","",Zwischenprüfung!H29)</f>
        <v/>
      </c>
      <c r="I22" s="280">
        <f>Zwischenprüfung!I29</f>
        <v>0</v>
      </c>
      <c r="J22" s="281" t="str">
        <f>Zwischenprüfung!M29</f>
        <v/>
      </c>
      <c r="K22" s="282" t="str">
        <f>Zwischenprüfung!O29</f>
        <v/>
      </c>
      <c r="L22" s="283" t="str">
        <f>Zwischenprüfung!N29</f>
        <v/>
      </c>
      <c r="M22" s="283" t="str">
        <f>Zwischenprüfung!AM29</f>
        <v/>
      </c>
      <c r="N22" s="281" t="str">
        <f>Zwischenprüfung!R29</f>
        <v/>
      </c>
      <c r="O22" s="282" t="str">
        <f>Zwischenprüfung!T29</f>
        <v/>
      </c>
      <c r="P22" s="283" t="str">
        <f>Zwischenprüfung!S29</f>
        <v/>
      </c>
      <c r="Q22" s="283" t="str">
        <f>Zwischenprüfung!AN29</f>
        <v/>
      </c>
      <c r="R22" s="281" t="str">
        <f>Zwischenprüfung!X29</f>
        <v/>
      </c>
      <c r="S22" s="282" t="str">
        <f>Zwischenprüfung!Z29</f>
        <v/>
      </c>
      <c r="T22" s="283" t="str">
        <f>Zwischenprüfung!Y29</f>
        <v/>
      </c>
      <c r="U22" s="283" t="str">
        <f>Zwischenprüfung!AO29</f>
        <v/>
      </c>
      <c r="V22" s="286">
        <f>Zwischenprüfung!AA29</f>
        <v>0</v>
      </c>
      <c r="W22" s="288" t="str">
        <f>Zwischenprüfung!AB29</f>
        <v/>
      </c>
      <c r="X22" s="287" t="str">
        <f>Zwischenprüfung!AC29</f>
        <v/>
      </c>
      <c r="Y22" s="288" t="str">
        <f>Zwischenprüfung!AP29</f>
        <v/>
      </c>
      <c r="Z22" s="289" t="str">
        <f>IF((Zwischenprüfung!AD29)="D","nicht bestanden","bestanden")</f>
        <v>bestanden</v>
      </c>
      <c r="AA22" s="281">
        <f>Zwischenprüfung!AE29</f>
        <v>0</v>
      </c>
      <c r="AB22" s="290">
        <f>Zwischenprüfung!AF29</f>
        <v>0</v>
      </c>
      <c r="AC22" s="290">
        <f>Zwischenprüfung!AG29</f>
        <v>0</v>
      </c>
      <c r="AD22" s="290">
        <f>Zwischenprüfung!AH29</f>
        <v>0</v>
      </c>
      <c r="AE22" s="288" t="str">
        <f>Zwischenprüfung!AI29</f>
        <v/>
      </c>
      <c r="AF22" s="287" t="str">
        <f>Zwischenprüfung!AJ29</f>
        <v/>
      </c>
      <c r="AG22" s="288" t="str">
        <f>Zwischenprüfung!AQ29</f>
        <v/>
      </c>
      <c r="AH22" s="291" t="str">
        <f>IF((Zwischenprüfung!AK29)="D","nicht bestanden","bestanden")</f>
        <v>bestanden</v>
      </c>
      <c r="AI22" s="294" t="str">
        <f>IF(Zwischenprüfung!AL29="","",Zwischenprüfung!AL29)</f>
        <v/>
      </c>
    </row>
    <row r="23" spans="1:35">
      <c r="A23" s="276">
        <f>Zwischenprüfung!A30</f>
        <v>0</v>
      </c>
      <c r="B23" s="277">
        <f>Zwischenprüfung!B30</f>
        <v>0</v>
      </c>
      <c r="C23" s="277">
        <f>Zwischenprüfung!C30</f>
        <v>0</v>
      </c>
      <c r="D23" s="277">
        <f>Zwischenprüfung!D30</f>
        <v>0</v>
      </c>
      <c r="E23" s="277">
        <f>Zwischenprüfung!E30</f>
        <v>0</v>
      </c>
      <c r="F23" s="278">
        <f>Zwischenprüfung!F30</f>
        <v>0</v>
      </c>
      <c r="G23" s="277">
        <f>Zwischenprüfung!G30</f>
        <v>0</v>
      </c>
      <c r="H23" s="279" t="str">
        <f>IF(Zwischenprüfung!H30="","",Zwischenprüfung!H30)</f>
        <v/>
      </c>
      <c r="I23" s="280">
        <f>Zwischenprüfung!I30</f>
        <v>0</v>
      </c>
      <c r="J23" s="281" t="str">
        <f>Zwischenprüfung!M30</f>
        <v/>
      </c>
      <c r="K23" s="282" t="str">
        <f>Zwischenprüfung!O30</f>
        <v/>
      </c>
      <c r="L23" s="283" t="str">
        <f>Zwischenprüfung!N30</f>
        <v/>
      </c>
      <c r="M23" s="283" t="str">
        <f>Zwischenprüfung!AM30</f>
        <v/>
      </c>
      <c r="N23" s="281" t="str">
        <f>Zwischenprüfung!R30</f>
        <v/>
      </c>
      <c r="O23" s="282" t="str">
        <f>Zwischenprüfung!T30</f>
        <v/>
      </c>
      <c r="P23" s="283" t="str">
        <f>Zwischenprüfung!S30</f>
        <v/>
      </c>
      <c r="Q23" s="283" t="str">
        <f>Zwischenprüfung!AN30</f>
        <v/>
      </c>
      <c r="R23" s="281" t="str">
        <f>Zwischenprüfung!X30</f>
        <v/>
      </c>
      <c r="S23" s="282" t="str">
        <f>Zwischenprüfung!Z30</f>
        <v/>
      </c>
      <c r="T23" s="283" t="str">
        <f>Zwischenprüfung!Y30</f>
        <v/>
      </c>
      <c r="U23" s="283" t="str">
        <f>Zwischenprüfung!AO30</f>
        <v/>
      </c>
      <c r="V23" s="286">
        <f>Zwischenprüfung!AA30</f>
        <v>0</v>
      </c>
      <c r="W23" s="288" t="str">
        <f>Zwischenprüfung!AB30</f>
        <v/>
      </c>
      <c r="X23" s="287" t="str">
        <f>Zwischenprüfung!AC30</f>
        <v/>
      </c>
      <c r="Y23" s="288" t="str">
        <f>Zwischenprüfung!AP30</f>
        <v/>
      </c>
      <c r="Z23" s="289" t="str">
        <f>IF((Zwischenprüfung!AD30)="D","nicht bestanden","bestanden")</f>
        <v>bestanden</v>
      </c>
      <c r="AA23" s="281">
        <f>Zwischenprüfung!AE30</f>
        <v>0</v>
      </c>
      <c r="AB23" s="290">
        <f>Zwischenprüfung!AF30</f>
        <v>0</v>
      </c>
      <c r="AC23" s="290">
        <f>Zwischenprüfung!AG30</f>
        <v>0</v>
      </c>
      <c r="AD23" s="290">
        <f>Zwischenprüfung!AH30</f>
        <v>0</v>
      </c>
      <c r="AE23" s="288" t="str">
        <f>Zwischenprüfung!AI30</f>
        <v/>
      </c>
      <c r="AF23" s="287" t="str">
        <f>Zwischenprüfung!AJ30</f>
        <v/>
      </c>
      <c r="AG23" s="288" t="str">
        <f>Zwischenprüfung!AQ30</f>
        <v/>
      </c>
      <c r="AH23" s="291" t="str">
        <f>IF((Zwischenprüfung!AK30)="D","nicht bestanden","bestanden")</f>
        <v>bestanden</v>
      </c>
      <c r="AI23" s="294" t="str">
        <f>IF(Zwischenprüfung!AL30="","",Zwischenprüfung!AL30)</f>
        <v/>
      </c>
    </row>
    <row r="24" spans="1:35">
      <c r="A24" s="276">
        <f>Zwischenprüfung!A31</f>
        <v>0</v>
      </c>
      <c r="B24" s="277">
        <f>Zwischenprüfung!B31</f>
        <v>0</v>
      </c>
      <c r="C24" s="277">
        <f>Zwischenprüfung!C31</f>
        <v>0</v>
      </c>
      <c r="D24" s="277">
        <f>Zwischenprüfung!D31</f>
        <v>0</v>
      </c>
      <c r="E24" s="277">
        <f>Zwischenprüfung!E31</f>
        <v>0</v>
      </c>
      <c r="F24" s="278">
        <f>Zwischenprüfung!F31</f>
        <v>0</v>
      </c>
      <c r="G24" s="277">
        <f>Zwischenprüfung!G31</f>
        <v>0</v>
      </c>
      <c r="H24" s="279" t="str">
        <f>IF(Zwischenprüfung!H31="","",Zwischenprüfung!H31)</f>
        <v/>
      </c>
      <c r="I24" s="280">
        <f>Zwischenprüfung!I31</f>
        <v>0</v>
      </c>
      <c r="J24" s="281" t="str">
        <f>Zwischenprüfung!M31</f>
        <v/>
      </c>
      <c r="K24" s="282" t="str">
        <f>Zwischenprüfung!O31</f>
        <v/>
      </c>
      <c r="L24" s="283" t="str">
        <f>Zwischenprüfung!N31</f>
        <v/>
      </c>
      <c r="M24" s="283" t="str">
        <f>Zwischenprüfung!AM31</f>
        <v/>
      </c>
      <c r="N24" s="281" t="str">
        <f>Zwischenprüfung!R31</f>
        <v/>
      </c>
      <c r="O24" s="282" t="str">
        <f>Zwischenprüfung!T31</f>
        <v/>
      </c>
      <c r="P24" s="283" t="str">
        <f>Zwischenprüfung!S31</f>
        <v/>
      </c>
      <c r="Q24" s="283" t="str">
        <f>Zwischenprüfung!AN31</f>
        <v/>
      </c>
      <c r="R24" s="281" t="str">
        <f>Zwischenprüfung!X31</f>
        <v/>
      </c>
      <c r="S24" s="282" t="str">
        <f>Zwischenprüfung!Z31</f>
        <v/>
      </c>
      <c r="T24" s="283" t="str">
        <f>Zwischenprüfung!Y31</f>
        <v/>
      </c>
      <c r="U24" s="283" t="str">
        <f>Zwischenprüfung!AO31</f>
        <v/>
      </c>
      <c r="V24" s="286">
        <f>Zwischenprüfung!AA31</f>
        <v>0</v>
      </c>
      <c r="W24" s="288" t="str">
        <f>Zwischenprüfung!AB31</f>
        <v/>
      </c>
      <c r="X24" s="287" t="str">
        <f>Zwischenprüfung!AC31</f>
        <v/>
      </c>
      <c r="Y24" s="288" t="str">
        <f>Zwischenprüfung!AP31</f>
        <v/>
      </c>
      <c r="Z24" s="289" t="str">
        <f>IF((Zwischenprüfung!AD31)="D","nicht bestanden","bestanden")</f>
        <v>bestanden</v>
      </c>
      <c r="AA24" s="281">
        <f>Zwischenprüfung!AE31</f>
        <v>0</v>
      </c>
      <c r="AB24" s="290">
        <f>Zwischenprüfung!AF31</f>
        <v>0</v>
      </c>
      <c r="AC24" s="290">
        <f>Zwischenprüfung!AG31</f>
        <v>0</v>
      </c>
      <c r="AD24" s="290">
        <f>Zwischenprüfung!AH31</f>
        <v>0</v>
      </c>
      <c r="AE24" s="288" t="str">
        <f>Zwischenprüfung!AI31</f>
        <v/>
      </c>
      <c r="AF24" s="287" t="str">
        <f>Zwischenprüfung!AJ31</f>
        <v/>
      </c>
      <c r="AG24" s="288" t="str">
        <f>Zwischenprüfung!AQ31</f>
        <v/>
      </c>
      <c r="AH24" s="291" t="str">
        <f>IF((Zwischenprüfung!AK31)="D","nicht bestanden","bestanden")</f>
        <v>bestanden</v>
      </c>
      <c r="AI24" s="294" t="str">
        <f>IF(Zwischenprüfung!AL31="","",Zwischenprüfung!AL31)</f>
        <v/>
      </c>
    </row>
    <row r="25" spans="1:35">
      <c r="A25" s="276">
        <f>Zwischenprüfung!A32</f>
        <v>0</v>
      </c>
      <c r="B25" s="277">
        <f>Zwischenprüfung!B32</f>
        <v>0</v>
      </c>
      <c r="C25" s="277">
        <f>Zwischenprüfung!C32</f>
        <v>0</v>
      </c>
      <c r="D25" s="277">
        <f>Zwischenprüfung!D32</f>
        <v>0</v>
      </c>
      <c r="E25" s="277">
        <f>Zwischenprüfung!E32</f>
        <v>0</v>
      </c>
      <c r="F25" s="278">
        <f>Zwischenprüfung!F32</f>
        <v>0</v>
      </c>
      <c r="G25" s="277">
        <f>Zwischenprüfung!G32</f>
        <v>0</v>
      </c>
      <c r="H25" s="279" t="str">
        <f>IF(Zwischenprüfung!H32="","",Zwischenprüfung!H32)</f>
        <v/>
      </c>
      <c r="I25" s="280">
        <f>Zwischenprüfung!I32</f>
        <v>0</v>
      </c>
      <c r="J25" s="281" t="str">
        <f>Zwischenprüfung!M32</f>
        <v/>
      </c>
      <c r="K25" s="282" t="str">
        <f>Zwischenprüfung!O32</f>
        <v/>
      </c>
      <c r="L25" s="283" t="str">
        <f>Zwischenprüfung!N32</f>
        <v/>
      </c>
      <c r="M25" s="283" t="str">
        <f>Zwischenprüfung!AM32</f>
        <v/>
      </c>
      <c r="N25" s="281" t="str">
        <f>Zwischenprüfung!R32</f>
        <v/>
      </c>
      <c r="O25" s="282" t="str">
        <f>Zwischenprüfung!T32</f>
        <v/>
      </c>
      <c r="P25" s="283" t="str">
        <f>Zwischenprüfung!S32</f>
        <v/>
      </c>
      <c r="Q25" s="283" t="str">
        <f>Zwischenprüfung!AN32</f>
        <v/>
      </c>
      <c r="R25" s="281" t="str">
        <f>Zwischenprüfung!X32</f>
        <v/>
      </c>
      <c r="S25" s="282" t="str">
        <f>Zwischenprüfung!Z32</f>
        <v/>
      </c>
      <c r="T25" s="283" t="str">
        <f>Zwischenprüfung!Y32</f>
        <v/>
      </c>
      <c r="U25" s="283" t="str">
        <f>Zwischenprüfung!AO32</f>
        <v/>
      </c>
      <c r="V25" s="286">
        <f>Zwischenprüfung!AA32</f>
        <v>0</v>
      </c>
      <c r="W25" s="288" t="str">
        <f>Zwischenprüfung!AB32</f>
        <v/>
      </c>
      <c r="X25" s="287" t="str">
        <f>Zwischenprüfung!AC32</f>
        <v/>
      </c>
      <c r="Y25" s="288" t="str">
        <f>Zwischenprüfung!AP32</f>
        <v/>
      </c>
      <c r="Z25" s="289" t="str">
        <f>IF((Zwischenprüfung!AD32)="D","nicht bestanden","bestanden")</f>
        <v>bestanden</v>
      </c>
      <c r="AA25" s="281">
        <f>Zwischenprüfung!AE32</f>
        <v>0</v>
      </c>
      <c r="AB25" s="290">
        <f>Zwischenprüfung!AF32</f>
        <v>0</v>
      </c>
      <c r="AC25" s="290">
        <f>Zwischenprüfung!AG32</f>
        <v>0</v>
      </c>
      <c r="AD25" s="290">
        <f>Zwischenprüfung!AH32</f>
        <v>0</v>
      </c>
      <c r="AE25" s="288" t="str">
        <f>Zwischenprüfung!AI32</f>
        <v/>
      </c>
      <c r="AF25" s="287" t="str">
        <f>Zwischenprüfung!AJ32</f>
        <v/>
      </c>
      <c r="AG25" s="288" t="str">
        <f>Zwischenprüfung!AQ32</f>
        <v/>
      </c>
      <c r="AH25" s="291" t="str">
        <f>IF((Zwischenprüfung!AK32)="D","nicht bestanden","bestanden")</f>
        <v>bestanden</v>
      </c>
      <c r="AI25" s="294" t="str">
        <f>IF(Zwischenprüfung!AL32="","",Zwischenprüfung!AL32)</f>
        <v/>
      </c>
    </row>
    <row r="26" spans="1:35">
      <c r="A26" s="276">
        <f>Zwischenprüfung!A33</f>
        <v>0</v>
      </c>
      <c r="B26" s="277">
        <f>Zwischenprüfung!B33</f>
        <v>0</v>
      </c>
      <c r="C26" s="277">
        <f>Zwischenprüfung!C33</f>
        <v>0</v>
      </c>
      <c r="D26" s="277">
        <f>Zwischenprüfung!D33</f>
        <v>0</v>
      </c>
      <c r="E26" s="277">
        <f>Zwischenprüfung!E33</f>
        <v>0</v>
      </c>
      <c r="F26" s="278">
        <f>Zwischenprüfung!F33</f>
        <v>0</v>
      </c>
      <c r="G26" s="277">
        <f>Zwischenprüfung!G33</f>
        <v>0</v>
      </c>
      <c r="H26" s="279" t="str">
        <f>IF(Zwischenprüfung!H33="","",Zwischenprüfung!H33)</f>
        <v/>
      </c>
      <c r="I26" s="280">
        <f>Zwischenprüfung!I33</f>
        <v>0</v>
      </c>
      <c r="J26" s="281" t="str">
        <f>Zwischenprüfung!M33</f>
        <v/>
      </c>
      <c r="K26" s="282" t="str">
        <f>Zwischenprüfung!O33</f>
        <v/>
      </c>
      <c r="L26" s="283" t="str">
        <f>Zwischenprüfung!N33</f>
        <v/>
      </c>
      <c r="M26" s="283" t="str">
        <f>Zwischenprüfung!AM33</f>
        <v/>
      </c>
      <c r="N26" s="281" t="str">
        <f>Zwischenprüfung!R33</f>
        <v/>
      </c>
      <c r="O26" s="282" t="str">
        <f>Zwischenprüfung!T33</f>
        <v/>
      </c>
      <c r="P26" s="283" t="str">
        <f>Zwischenprüfung!S33</f>
        <v/>
      </c>
      <c r="Q26" s="283" t="str">
        <f>Zwischenprüfung!AN33</f>
        <v/>
      </c>
      <c r="R26" s="281" t="str">
        <f>Zwischenprüfung!X33</f>
        <v/>
      </c>
      <c r="S26" s="282" t="str">
        <f>Zwischenprüfung!Z33</f>
        <v/>
      </c>
      <c r="T26" s="283" t="str">
        <f>Zwischenprüfung!Y33</f>
        <v/>
      </c>
      <c r="U26" s="283" t="str">
        <f>Zwischenprüfung!AO33</f>
        <v/>
      </c>
      <c r="V26" s="286">
        <f>Zwischenprüfung!AA33</f>
        <v>0</v>
      </c>
      <c r="W26" s="288" t="str">
        <f>Zwischenprüfung!AB33</f>
        <v/>
      </c>
      <c r="X26" s="287" t="str">
        <f>Zwischenprüfung!AC33</f>
        <v/>
      </c>
      <c r="Y26" s="288" t="str">
        <f>Zwischenprüfung!AP33</f>
        <v/>
      </c>
      <c r="Z26" s="289" t="str">
        <f>IF((Zwischenprüfung!AD33)="D","nicht bestanden","bestanden")</f>
        <v>bestanden</v>
      </c>
      <c r="AA26" s="281">
        <f>Zwischenprüfung!AE33</f>
        <v>0</v>
      </c>
      <c r="AB26" s="290">
        <f>Zwischenprüfung!AF33</f>
        <v>0</v>
      </c>
      <c r="AC26" s="290">
        <f>Zwischenprüfung!AG33</f>
        <v>0</v>
      </c>
      <c r="AD26" s="290">
        <f>Zwischenprüfung!AH33</f>
        <v>0</v>
      </c>
      <c r="AE26" s="288" t="str">
        <f>Zwischenprüfung!AI33</f>
        <v/>
      </c>
      <c r="AF26" s="287" t="str">
        <f>Zwischenprüfung!AJ33</f>
        <v/>
      </c>
      <c r="AG26" s="288" t="str">
        <f>Zwischenprüfung!AQ33</f>
        <v/>
      </c>
      <c r="AH26" s="291" t="str">
        <f>IF((Zwischenprüfung!AK33)="D","nicht bestanden","bestanden")</f>
        <v>bestanden</v>
      </c>
      <c r="AI26" s="294" t="str">
        <f>IF(Zwischenprüfung!AL33="","",Zwischenprüfung!AL33)</f>
        <v/>
      </c>
    </row>
    <row r="27" spans="1:35">
      <c r="A27" s="276">
        <f>Zwischenprüfung!A34</f>
        <v>0</v>
      </c>
      <c r="B27" s="277">
        <f>Zwischenprüfung!B34</f>
        <v>0</v>
      </c>
      <c r="C27" s="277">
        <f>Zwischenprüfung!C34</f>
        <v>0</v>
      </c>
      <c r="D27" s="277">
        <f>Zwischenprüfung!D34</f>
        <v>0</v>
      </c>
      <c r="E27" s="277">
        <f>Zwischenprüfung!E34</f>
        <v>0</v>
      </c>
      <c r="F27" s="278">
        <f>Zwischenprüfung!F34</f>
        <v>0</v>
      </c>
      <c r="G27" s="277">
        <f>Zwischenprüfung!G34</f>
        <v>0</v>
      </c>
      <c r="H27" s="279" t="str">
        <f>IF(Zwischenprüfung!H34="","",Zwischenprüfung!H34)</f>
        <v/>
      </c>
      <c r="I27" s="280">
        <f>Zwischenprüfung!I34</f>
        <v>0</v>
      </c>
      <c r="J27" s="281" t="str">
        <f>Zwischenprüfung!M34</f>
        <v/>
      </c>
      <c r="K27" s="282" t="str">
        <f>Zwischenprüfung!O34</f>
        <v/>
      </c>
      <c r="L27" s="283" t="str">
        <f>Zwischenprüfung!N34</f>
        <v/>
      </c>
      <c r="M27" s="283" t="str">
        <f>Zwischenprüfung!AM34</f>
        <v/>
      </c>
      <c r="N27" s="281" t="str">
        <f>Zwischenprüfung!R34</f>
        <v/>
      </c>
      <c r="O27" s="282" t="str">
        <f>Zwischenprüfung!T34</f>
        <v/>
      </c>
      <c r="P27" s="283" t="str">
        <f>Zwischenprüfung!S34</f>
        <v/>
      </c>
      <c r="Q27" s="283" t="str">
        <f>Zwischenprüfung!AN34</f>
        <v/>
      </c>
      <c r="R27" s="281" t="str">
        <f>Zwischenprüfung!X34</f>
        <v/>
      </c>
      <c r="S27" s="282" t="str">
        <f>Zwischenprüfung!Z34</f>
        <v/>
      </c>
      <c r="T27" s="283" t="str">
        <f>Zwischenprüfung!Y34</f>
        <v/>
      </c>
      <c r="U27" s="283" t="str">
        <f>Zwischenprüfung!AO34</f>
        <v/>
      </c>
      <c r="V27" s="286">
        <f>Zwischenprüfung!AA34</f>
        <v>0</v>
      </c>
      <c r="W27" s="288" t="str">
        <f>Zwischenprüfung!AB34</f>
        <v/>
      </c>
      <c r="X27" s="287" t="str">
        <f>Zwischenprüfung!AC34</f>
        <v/>
      </c>
      <c r="Y27" s="288" t="str">
        <f>Zwischenprüfung!AP34</f>
        <v/>
      </c>
      <c r="Z27" s="289" t="str">
        <f>IF((Zwischenprüfung!AD34)="D","nicht bestanden","bestanden")</f>
        <v>bestanden</v>
      </c>
      <c r="AA27" s="281">
        <f>Zwischenprüfung!AE34</f>
        <v>0</v>
      </c>
      <c r="AB27" s="290">
        <f>Zwischenprüfung!AF34</f>
        <v>0</v>
      </c>
      <c r="AC27" s="290">
        <f>Zwischenprüfung!AG34</f>
        <v>0</v>
      </c>
      <c r="AD27" s="290">
        <f>Zwischenprüfung!AH34</f>
        <v>0</v>
      </c>
      <c r="AE27" s="288" t="str">
        <f>Zwischenprüfung!AI34</f>
        <v/>
      </c>
      <c r="AF27" s="287" t="str">
        <f>Zwischenprüfung!AJ34</f>
        <v/>
      </c>
      <c r="AG27" s="288" t="str">
        <f>Zwischenprüfung!AQ34</f>
        <v/>
      </c>
      <c r="AH27" s="291" t="str">
        <f>IF((Zwischenprüfung!AK34)="D","nicht bestanden","bestanden")</f>
        <v>bestanden</v>
      </c>
      <c r="AI27" s="294" t="str">
        <f>IF(Zwischenprüfung!AL34="","",Zwischenprüfung!AL34)</f>
        <v/>
      </c>
    </row>
    <row r="28" spans="1:35">
      <c r="A28" s="276">
        <f>Zwischenprüfung!A35</f>
        <v>0</v>
      </c>
      <c r="B28" s="277">
        <f>Zwischenprüfung!B35</f>
        <v>0</v>
      </c>
      <c r="C28" s="277">
        <f>Zwischenprüfung!C35</f>
        <v>0</v>
      </c>
      <c r="D28" s="277">
        <f>Zwischenprüfung!D35</f>
        <v>0</v>
      </c>
      <c r="E28" s="277">
        <f>Zwischenprüfung!E35</f>
        <v>0</v>
      </c>
      <c r="F28" s="278">
        <f>Zwischenprüfung!F35</f>
        <v>0</v>
      </c>
      <c r="G28" s="277">
        <f>Zwischenprüfung!G35</f>
        <v>0</v>
      </c>
      <c r="H28" s="279" t="str">
        <f>IF(Zwischenprüfung!H35="","",Zwischenprüfung!H35)</f>
        <v/>
      </c>
      <c r="I28" s="280">
        <f>Zwischenprüfung!I35</f>
        <v>0</v>
      </c>
      <c r="J28" s="281" t="str">
        <f>Zwischenprüfung!M35</f>
        <v/>
      </c>
      <c r="K28" s="282" t="str">
        <f>Zwischenprüfung!O35</f>
        <v/>
      </c>
      <c r="L28" s="283" t="str">
        <f>Zwischenprüfung!N35</f>
        <v/>
      </c>
      <c r="M28" s="283" t="str">
        <f>Zwischenprüfung!AM35</f>
        <v/>
      </c>
      <c r="N28" s="281" t="str">
        <f>Zwischenprüfung!R35</f>
        <v/>
      </c>
      <c r="O28" s="282" t="str">
        <f>Zwischenprüfung!T35</f>
        <v/>
      </c>
      <c r="P28" s="283" t="str">
        <f>Zwischenprüfung!S35</f>
        <v/>
      </c>
      <c r="Q28" s="283" t="str">
        <f>Zwischenprüfung!AN35</f>
        <v/>
      </c>
      <c r="R28" s="281" t="str">
        <f>Zwischenprüfung!X35</f>
        <v/>
      </c>
      <c r="S28" s="282" t="str">
        <f>Zwischenprüfung!Z35</f>
        <v/>
      </c>
      <c r="T28" s="283" t="str">
        <f>Zwischenprüfung!Y35</f>
        <v/>
      </c>
      <c r="U28" s="283" t="str">
        <f>Zwischenprüfung!AO35</f>
        <v/>
      </c>
      <c r="V28" s="286">
        <f>Zwischenprüfung!AA35</f>
        <v>0</v>
      </c>
      <c r="W28" s="288" t="str">
        <f>Zwischenprüfung!AB35</f>
        <v/>
      </c>
      <c r="X28" s="287" t="str">
        <f>Zwischenprüfung!AC35</f>
        <v/>
      </c>
      <c r="Y28" s="288" t="str">
        <f>Zwischenprüfung!AP35</f>
        <v/>
      </c>
      <c r="Z28" s="289" t="str">
        <f>IF((Zwischenprüfung!AD35)="D","nicht bestanden","bestanden")</f>
        <v>bestanden</v>
      </c>
      <c r="AA28" s="281">
        <f>Zwischenprüfung!AE35</f>
        <v>0</v>
      </c>
      <c r="AB28" s="290">
        <f>Zwischenprüfung!AF35</f>
        <v>0</v>
      </c>
      <c r="AC28" s="290">
        <f>Zwischenprüfung!AG35</f>
        <v>0</v>
      </c>
      <c r="AD28" s="290">
        <f>Zwischenprüfung!AH35</f>
        <v>0</v>
      </c>
      <c r="AE28" s="288" t="str">
        <f>Zwischenprüfung!AI35</f>
        <v/>
      </c>
      <c r="AF28" s="287" t="str">
        <f>Zwischenprüfung!AJ35</f>
        <v/>
      </c>
      <c r="AG28" s="288" t="str">
        <f>Zwischenprüfung!AQ35</f>
        <v/>
      </c>
      <c r="AH28" s="291" t="str">
        <f>IF((Zwischenprüfung!AK35)="D","nicht bestanden","bestanden")</f>
        <v>bestanden</v>
      </c>
      <c r="AI28" s="294" t="str">
        <f>IF(Zwischenprüfung!AL35="","",Zwischenprüfung!AL35)</f>
        <v/>
      </c>
    </row>
    <row r="29" spans="1:35">
      <c r="A29" s="276">
        <f>Zwischenprüfung!A36</f>
        <v>0</v>
      </c>
      <c r="B29" s="277">
        <f>Zwischenprüfung!B36</f>
        <v>0</v>
      </c>
      <c r="C29" s="277">
        <f>Zwischenprüfung!C36</f>
        <v>0</v>
      </c>
      <c r="D29" s="277">
        <f>Zwischenprüfung!D36</f>
        <v>0</v>
      </c>
      <c r="E29" s="277">
        <f>Zwischenprüfung!E36</f>
        <v>0</v>
      </c>
      <c r="F29" s="278">
        <f>Zwischenprüfung!F36</f>
        <v>0</v>
      </c>
      <c r="G29" s="277">
        <f>Zwischenprüfung!G36</f>
        <v>0</v>
      </c>
      <c r="H29" s="279" t="str">
        <f>IF(Zwischenprüfung!H36="","",Zwischenprüfung!H36)</f>
        <v/>
      </c>
      <c r="I29" s="280">
        <f>Zwischenprüfung!I36</f>
        <v>0</v>
      </c>
      <c r="J29" s="281" t="str">
        <f>Zwischenprüfung!M36</f>
        <v/>
      </c>
      <c r="K29" s="282" t="str">
        <f>Zwischenprüfung!O36</f>
        <v/>
      </c>
      <c r="L29" s="283" t="str">
        <f>Zwischenprüfung!N36</f>
        <v/>
      </c>
      <c r="M29" s="283" t="str">
        <f>Zwischenprüfung!AM36</f>
        <v/>
      </c>
      <c r="N29" s="281" t="str">
        <f>Zwischenprüfung!R36</f>
        <v/>
      </c>
      <c r="O29" s="282" t="str">
        <f>Zwischenprüfung!T36</f>
        <v/>
      </c>
      <c r="P29" s="283" t="str">
        <f>Zwischenprüfung!S36</f>
        <v/>
      </c>
      <c r="Q29" s="283" t="str">
        <f>Zwischenprüfung!AN36</f>
        <v/>
      </c>
      <c r="R29" s="281" t="str">
        <f>Zwischenprüfung!X36</f>
        <v/>
      </c>
      <c r="S29" s="282" t="str">
        <f>Zwischenprüfung!Z36</f>
        <v/>
      </c>
      <c r="T29" s="283" t="str">
        <f>Zwischenprüfung!Y36</f>
        <v/>
      </c>
      <c r="U29" s="283" t="str">
        <f>Zwischenprüfung!AO36</f>
        <v/>
      </c>
      <c r="V29" s="286">
        <f>Zwischenprüfung!AA36</f>
        <v>0</v>
      </c>
      <c r="W29" s="288" t="str">
        <f>Zwischenprüfung!AB36</f>
        <v/>
      </c>
      <c r="X29" s="287" t="str">
        <f>Zwischenprüfung!AC36</f>
        <v/>
      </c>
      <c r="Y29" s="288" t="str">
        <f>Zwischenprüfung!AP36</f>
        <v/>
      </c>
      <c r="Z29" s="289" t="str">
        <f>IF((Zwischenprüfung!AD36)="D","nicht bestanden","bestanden")</f>
        <v>bestanden</v>
      </c>
      <c r="AA29" s="281">
        <f>Zwischenprüfung!AE36</f>
        <v>0</v>
      </c>
      <c r="AB29" s="290">
        <f>Zwischenprüfung!AF36</f>
        <v>0</v>
      </c>
      <c r="AC29" s="290">
        <f>Zwischenprüfung!AG36</f>
        <v>0</v>
      </c>
      <c r="AD29" s="290">
        <f>Zwischenprüfung!AH36</f>
        <v>0</v>
      </c>
      <c r="AE29" s="288" t="str">
        <f>Zwischenprüfung!AI36</f>
        <v/>
      </c>
      <c r="AF29" s="287" t="str">
        <f>Zwischenprüfung!AJ36</f>
        <v/>
      </c>
      <c r="AG29" s="288" t="str">
        <f>Zwischenprüfung!AQ36</f>
        <v/>
      </c>
      <c r="AH29" s="291" t="str">
        <f>IF((Zwischenprüfung!AK36)="D","nicht bestanden","bestanden")</f>
        <v>bestanden</v>
      </c>
      <c r="AI29" s="294" t="str">
        <f>IF(Zwischenprüfung!AL36="","",Zwischenprüfung!AL36)</f>
        <v/>
      </c>
    </row>
    <row r="30" spans="1:35">
      <c r="A30" s="276">
        <f>Zwischenprüfung!A37</f>
        <v>0</v>
      </c>
      <c r="B30" s="277">
        <f>Zwischenprüfung!B37</f>
        <v>0</v>
      </c>
      <c r="C30" s="277">
        <f>Zwischenprüfung!C37</f>
        <v>0</v>
      </c>
      <c r="D30" s="277">
        <f>Zwischenprüfung!D37</f>
        <v>0</v>
      </c>
      <c r="E30" s="277">
        <f>Zwischenprüfung!E37</f>
        <v>0</v>
      </c>
      <c r="F30" s="278">
        <f>Zwischenprüfung!F37</f>
        <v>0</v>
      </c>
      <c r="G30" s="277">
        <f>Zwischenprüfung!G37</f>
        <v>0</v>
      </c>
      <c r="H30" s="279" t="str">
        <f>IF(Zwischenprüfung!H37="","",Zwischenprüfung!H37)</f>
        <v/>
      </c>
      <c r="I30" s="280">
        <f>Zwischenprüfung!I37</f>
        <v>0</v>
      </c>
      <c r="J30" s="281" t="str">
        <f>Zwischenprüfung!M37</f>
        <v/>
      </c>
      <c r="K30" s="282" t="str">
        <f>Zwischenprüfung!O37</f>
        <v/>
      </c>
      <c r="L30" s="283" t="str">
        <f>Zwischenprüfung!N37</f>
        <v/>
      </c>
      <c r="M30" s="283" t="str">
        <f>Zwischenprüfung!AM37</f>
        <v/>
      </c>
      <c r="N30" s="281" t="str">
        <f>Zwischenprüfung!R37</f>
        <v/>
      </c>
      <c r="O30" s="282" t="str">
        <f>Zwischenprüfung!T37</f>
        <v/>
      </c>
      <c r="P30" s="283" t="str">
        <f>Zwischenprüfung!S37</f>
        <v/>
      </c>
      <c r="Q30" s="283" t="str">
        <f>Zwischenprüfung!AN37</f>
        <v/>
      </c>
      <c r="R30" s="281" t="str">
        <f>Zwischenprüfung!X37</f>
        <v/>
      </c>
      <c r="S30" s="282" t="str">
        <f>Zwischenprüfung!Z37</f>
        <v/>
      </c>
      <c r="T30" s="283" t="str">
        <f>Zwischenprüfung!Y37</f>
        <v/>
      </c>
      <c r="U30" s="283" t="str">
        <f>Zwischenprüfung!AO37</f>
        <v/>
      </c>
      <c r="V30" s="286">
        <f>Zwischenprüfung!AA37</f>
        <v>0</v>
      </c>
      <c r="W30" s="288" t="str">
        <f>Zwischenprüfung!AB37</f>
        <v/>
      </c>
      <c r="X30" s="287" t="str">
        <f>Zwischenprüfung!AC37</f>
        <v/>
      </c>
      <c r="Y30" s="288" t="str">
        <f>Zwischenprüfung!AP37</f>
        <v/>
      </c>
      <c r="Z30" s="289" t="str">
        <f>IF((Zwischenprüfung!AD37)="D","nicht bestanden","bestanden")</f>
        <v>bestanden</v>
      </c>
      <c r="AA30" s="281">
        <f>Zwischenprüfung!AE37</f>
        <v>0</v>
      </c>
      <c r="AB30" s="290">
        <f>Zwischenprüfung!AF37</f>
        <v>0</v>
      </c>
      <c r="AC30" s="290">
        <f>Zwischenprüfung!AG37</f>
        <v>0</v>
      </c>
      <c r="AD30" s="290">
        <f>Zwischenprüfung!AH37</f>
        <v>0</v>
      </c>
      <c r="AE30" s="288" t="str">
        <f>Zwischenprüfung!AI37</f>
        <v/>
      </c>
      <c r="AF30" s="287" t="str">
        <f>Zwischenprüfung!AJ37</f>
        <v/>
      </c>
      <c r="AG30" s="288" t="str">
        <f>Zwischenprüfung!AQ37</f>
        <v/>
      </c>
      <c r="AH30" s="291" t="str">
        <f>IF((Zwischenprüfung!AK37)="D","nicht bestanden","bestanden")</f>
        <v>bestanden</v>
      </c>
      <c r="AI30" s="294" t="str">
        <f>IF(Zwischenprüfung!AL37="","",Zwischenprüfung!AL37)</f>
        <v/>
      </c>
    </row>
    <row r="31" spans="1:35">
      <c r="A31" s="276">
        <f>Zwischenprüfung!A38</f>
        <v>0</v>
      </c>
      <c r="B31" s="277">
        <f>Zwischenprüfung!B38</f>
        <v>0</v>
      </c>
      <c r="C31" s="277">
        <f>Zwischenprüfung!C38</f>
        <v>0</v>
      </c>
      <c r="D31" s="277">
        <f>Zwischenprüfung!D38</f>
        <v>0</v>
      </c>
      <c r="E31" s="277">
        <f>Zwischenprüfung!E38</f>
        <v>0</v>
      </c>
      <c r="F31" s="278">
        <f>Zwischenprüfung!F38</f>
        <v>0</v>
      </c>
      <c r="G31" s="277">
        <f>Zwischenprüfung!G38</f>
        <v>0</v>
      </c>
      <c r="H31" s="279" t="str">
        <f>IF(Zwischenprüfung!H38="","",Zwischenprüfung!H38)</f>
        <v/>
      </c>
      <c r="I31" s="280">
        <f>Zwischenprüfung!I38</f>
        <v>0</v>
      </c>
      <c r="J31" s="281" t="str">
        <f>Zwischenprüfung!M38</f>
        <v/>
      </c>
      <c r="K31" s="282" t="str">
        <f>Zwischenprüfung!O38</f>
        <v/>
      </c>
      <c r="L31" s="283" t="str">
        <f>Zwischenprüfung!N38</f>
        <v/>
      </c>
      <c r="M31" s="283" t="str">
        <f>Zwischenprüfung!AM38</f>
        <v/>
      </c>
      <c r="N31" s="281" t="str">
        <f>Zwischenprüfung!R38</f>
        <v/>
      </c>
      <c r="O31" s="282" t="str">
        <f>Zwischenprüfung!T38</f>
        <v/>
      </c>
      <c r="P31" s="283" t="str">
        <f>Zwischenprüfung!S38</f>
        <v/>
      </c>
      <c r="Q31" s="283" t="str">
        <f>Zwischenprüfung!AN38</f>
        <v/>
      </c>
      <c r="R31" s="281" t="str">
        <f>Zwischenprüfung!X38</f>
        <v/>
      </c>
      <c r="S31" s="282" t="str">
        <f>Zwischenprüfung!Z38</f>
        <v/>
      </c>
      <c r="T31" s="283" t="str">
        <f>Zwischenprüfung!Y38</f>
        <v/>
      </c>
      <c r="U31" s="283" t="str">
        <f>Zwischenprüfung!AO38</f>
        <v/>
      </c>
      <c r="V31" s="286">
        <f>Zwischenprüfung!AA38</f>
        <v>0</v>
      </c>
      <c r="W31" s="288" t="str">
        <f>Zwischenprüfung!AB38</f>
        <v/>
      </c>
      <c r="X31" s="287" t="str">
        <f>Zwischenprüfung!AC38</f>
        <v/>
      </c>
      <c r="Y31" s="288" t="str">
        <f>Zwischenprüfung!AP38</f>
        <v/>
      </c>
      <c r="Z31" s="289" t="str">
        <f>IF((Zwischenprüfung!AD38)="D","nicht bestanden","bestanden")</f>
        <v>bestanden</v>
      </c>
      <c r="AA31" s="281">
        <f>Zwischenprüfung!AE38</f>
        <v>0</v>
      </c>
      <c r="AB31" s="290">
        <f>Zwischenprüfung!AF38</f>
        <v>0</v>
      </c>
      <c r="AC31" s="290">
        <f>Zwischenprüfung!AG38</f>
        <v>0</v>
      </c>
      <c r="AD31" s="290">
        <f>Zwischenprüfung!AH38</f>
        <v>0</v>
      </c>
      <c r="AE31" s="288" t="str">
        <f>Zwischenprüfung!AI38</f>
        <v/>
      </c>
      <c r="AF31" s="287" t="str">
        <f>Zwischenprüfung!AJ38</f>
        <v/>
      </c>
      <c r="AG31" s="288" t="str">
        <f>Zwischenprüfung!AQ38</f>
        <v/>
      </c>
      <c r="AH31" s="291" t="str">
        <f>IF((Zwischenprüfung!AK38)="D","nicht bestanden","bestanden")</f>
        <v>bestanden</v>
      </c>
      <c r="AI31" s="294" t="str">
        <f>IF(Zwischenprüfung!AL38="","",Zwischenprüfung!AL38)</f>
        <v/>
      </c>
    </row>
    <row r="32" spans="1:35">
      <c r="A32" s="276">
        <f>Zwischenprüfung!A39</f>
        <v>0</v>
      </c>
      <c r="B32" s="277">
        <f>Zwischenprüfung!B39</f>
        <v>0</v>
      </c>
      <c r="C32" s="277">
        <f>Zwischenprüfung!C39</f>
        <v>0</v>
      </c>
      <c r="D32" s="277">
        <f>Zwischenprüfung!D39</f>
        <v>0</v>
      </c>
      <c r="E32" s="277">
        <f>Zwischenprüfung!E39</f>
        <v>0</v>
      </c>
      <c r="F32" s="278">
        <f>Zwischenprüfung!F39</f>
        <v>0</v>
      </c>
      <c r="G32" s="277">
        <f>Zwischenprüfung!G39</f>
        <v>0</v>
      </c>
      <c r="H32" s="279" t="str">
        <f>IF(Zwischenprüfung!H39="","",Zwischenprüfung!H39)</f>
        <v/>
      </c>
      <c r="I32" s="280">
        <f>Zwischenprüfung!I39</f>
        <v>0</v>
      </c>
      <c r="J32" s="281" t="str">
        <f>Zwischenprüfung!M39</f>
        <v/>
      </c>
      <c r="K32" s="282" t="str">
        <f>Zwischenprüfung!O39</f>
        <v/>
      </c>
      <c r="L32" s="283" t="str">
        <f>Zwischenprüfung!N39</f>
        <v/>
      </c>
      <c r="M32" s="283" t="str">
        <f>Zwischenprüfung!AM39</f>
        <v/>
      </c>
      <c r="N32" s="281" t="str">
        <f>Zwischenprüfung!R39</f>
        <v/>
      </c>
      <c r="O32" s="282" t="str">
        <f>Zwischenprüfung!T39</f>
        <v/>
      </c>
      <c r="P32" s="283" t="str">
        <f>Zwischenprüfung!S39</f>
        <v/>
      </c>
      <c r="Q32" s="283" t="str">
        <f>Zwischenprüfung!AN39</f>
        <v/>
      </c>
      <c r="R32" s="281" t="str">
        <f>Zwischenprüfung!X39</f>
        <v/>
      </c>
      <c r="S32" s="282" t="str">
        <f>Zwischenprüfung!Z39</f>
        <v/>
      </c>
      <c r="T32" s="283" t="str">
        <f>Zwischenprüfung!Y39</f>
        <v/>
      </c>
      <c r="U32" s="283" t="str">
        <f>Zwischenprüfung!AO39</f>
        <v/>
      </c>
      <c r="V32" s="286">
        <f>Zwischenprüfung!AA39</f>
        <v>0</v>
      </c>
      <c r="W32" s="288" t="str">
        <f>Zwischenprüfung!AB39</f>
        <v/>
      </c>
      <c r="X32" s="287" t="str">
        <f>Zwischenprüfung!AC39</f>
        <v/>
      </c>
      <c r="Y32" s="288" t="str">
        <f>Zwischenprüfung!AP39</f>
        <v/>
      </c>
      <c r="Z32" s="289" t="str">
        <f>IF((Zwischenprüfung!AD39)="D","nicht bestanden","bestanden")</f>
        <v>bestanden</v>
      </c>
      <c r="AA32" s="281">
        <f>Zwischenprüfung!AE39</f>
        <v>0</v>
      </c>
      <c r="AB32" s="290">
        <f>Zwischenprüfung!AF39</f>
        <v>0</v>
      </c>
      <c r="AC32" s="290">
        <f>Zwischenprüfung!AG39</f>
        <v>0</v>
      </c>
      <c r="AD32" s="290">
        <f>Zwischenprüfung!AH39</f>
        <v>0</v>
      </c>
      <c r="AE32" s="288" t="str">
        <f>Zwischenprüfung!AI39</f>
        <v/>
      </c>
      <c r="AF32" s="287" t="str">
        <f>Zwischenprüfung!AJ39</f>
        <v/>
      </c>
      <c r="AG32" s="288" t="str">
        <f>Zwischenprüfung!AQ39</f>
        <v/>
      </c>
      <c r="AH32" s="291" t="str">
        <f>IF((Zwischenprüfung!AK39)="D","nicht bestanden","bestanden")</f>
        <v>bestanden</v>
      </c>
      <c r="AI32" s="294" t="str">
        <f>IF(Zwischenprüfung!AL39="","",Zwischenprüfung!AL39)</f>
        <v/>
      </c>
    </row>
    <row r="33" spans="1:35">
      <c r="A33" s="276">
        <f>Zwischenprüfung!A40</f>
        <v>0</v>
      </c>
      <c r="B33" s="277">
        <f>Zwischenprüfung!B40</f>
        <v>0</v>
      </c>
      <c r="C33" s="277">
        <f>Zwischenprüfung!C40</f>
        <v>0</v>
      </c>
      <c r="D33" s="277">
        <f>Zwischenprüfung!D40</f>
        <v>0</v>
      </c>
      <c r="E33" s="277">
        <f>Zwischenprüfung!E40</f>
        <v>0</v>
      </c>
      <c r="F33" s="278">
        <f>Zwischenprüfung!F40</f>
        <v>0</v>
      </c>
      <c r="G33" s="277">
        <f>Zwischenprüfung!G40</f>
        <v>0</v>
      </c>
      <c r="H33" s="279" t="str">
        <f>IF(Zwischenprüfung!H40="","",Zwischenprüfung!H40)</f>
        <v/>
      </c>
      <c r="I33" s="280">
        <f>Zwischenprüfung!I40</f>
        <v>0</v>
      </c>
      <c r="J33" s="281" t="str">
        <f>Zwischenprüfung!M40</f>
        <v/>
      </c>
      <c r="K33" s="282" t="str">
        <f>Zwischenprüfung!O40</f>
        <v/>
      </c>
      <c r="L33" s="283" t="str">
        <f>Zwischenprüfung!N40</f>
        <v/>
      </c>
      <c r="M33" s="283" t="str">
        <f>Zwischenprüfung!AM40</f>
        <v/>
      </c>
      <c r="N33" s="281" t="str">
        <f>Zwischenprüfung!R40</f>
        <v/>
      </c>
      <c r="O33" s="282" t="str">
        <f>Zwischenprüfung!T40</f>
        <v/>
      </c>
      <c r="P33" s="283" t="str">
        <f>Zwischenprüfung!S40</f>
        <v/>
      </c>
      <c r="Q33" s="283" t="str">
        <f>Zwischenprüfung!AN40</f>
        <v/>
      </c>
      <c r="R33" s="281" t="str">
        <f>Zwischenprüfung!X40</f>
        <v/>
      </c>
      <c r="S33" s="282" t="str">
        <f>Zwischenprüfung!Z40</f>
        <v/>
      </c>
      <c r="T33" s="283" t="str">
        <f>Zwischenprüfung!Y40</f>
        <v/>
      </c>
      <c r="U33" s="283" t="str">
        <f>Zwischenprüfung!AO40</f>
        <v/>
      </c>
      <c r="V33" s="286">
        <f>Zwischenprüfung!AA40</f>
        <v>0</v>
      </c>
      <c r="W33" s="288" t="str">
        <f>Zwischenprüfung!AB40</f>
        <v/>
      </c>
      <c r="X33" s="287" t="str">
        <f>Zwischenprüfung!AC40</f>
        <v/>
      </c>
      <c r="Y33" s="288" t="str">
        <f>Zwischenprüfung!AP40</f>
        <v/>
      </c>
      <c r="Z33" s="289" t="str">
        <f>IF((Zwischenprüfung!AD40)="D","nicht bestanden","bestanden")</f>
        <v>bestanden</v>
      </c>
      <c r="AA33" s="281">
        <f>Zwischenprüfung!AE40</f>
        <v>0</v>
      </c>
      <c r="AB33" s="290">
        <f>Zwischenprüfung!AF40</f>
        <v>0</v>
      </c>
      <c r="AC33" s="290">
        <f>Zwischenprüfung!AG40</f>
        <v>0</v>
      </c>
      <c r="AD33" s="290">
        <f>Zwischenprüfung!AH40</f>
        <v>0</v>
      </c>
      <c r="AE33" s="288" t="str">
        <f>Zwischenprüfung!AI40</f>
        <v/>
      </c>
      <c r="AF33" s="287" t="str">
        <f>Zwischenprüfung!AJ40</f>
        <v/>
      </c>
      <c r="AG33" s="288" t="str">
        <f>Zwischenprüfung!AQ40</f>
        <v/>
      </c>
      <c r="AH33" s="291" t="str">
        <f>IF((Zwischenprüfung!AK40)="D","nicht bestanden","bestanden")</f>
        <v>bestanden</v>
      </c>
      <c r="AI33" s="294" t="str">
        <f>IF(Zwischenprüfung!AL40="","",Zwischenprüfung!AL40)</f>
        <v/>
      </c>
    </row>
    <row r="34" spans="1:35">
      <c r="A34" s="276">
        <f>Zwischenprüfung!A41</f>
        <v>0</v>
      </c>
      <c r="B34" s="277">
        <f>Zwischenprüfung!B41</f>
        <v>0</v>
      </c>
      <c r="C34" s="277">
        <f>Zwischenprüfung!C41</f>
        <v>0</v>
      </c>
      <c r="D34" s="277">
        <f>Zwischenprüfung!D41</f>
        <v>0</v>
      </c>
      <c r="E34" s="277">
        <f>Zwischenprüfung!E41</f>
        <v>0</v>
      </c>
      <c r="F34" s="278">
        <f>Zwischenprüfung!F41</f>
        <v>0</v>
      </c>
      <c r="G34" s="277">
        <f>Zwischenprüfung!G41</f>
        <v>0</v>
      </c>
      <c r="H34" s="279" t="str">
        <f>IF(Zwischenprüfung!H41="","",Zwischenprüfung!H41)</f>
        <v/>
      </c>
      <c r="I34" s="280">
        <f>Zwischenprüfung!I41</f>
        <v>0</v>
      </c>
      <c r="J34" s="281" t="str">
        <f>Zwischenprüfung!M41</f>
        <v/>
      </c>
      <c r="K34" s="282" t="str">
        <f>Zwischenprüfung!O41</f>
        <v/>
      </c>
      <c r="L34" s="283" t="str">
        <f>Zwischenprüfung!N41</f>
        <v/>
      </c>
      <c r="M34" s="283" t="str">
        <f>Zwischenprüfung!AM41</f>
        <v/>
      </c>
      <c r="N34" s="281" t="str">
        <f>Zwischenprüfung!R41</f>
        <v/>
      </c>
      <c r="O34" s="282" t="str">
        <f>Zwischenprüfung!T41</f>
        <v/>
      </c>
      <c r="P34" s="283" t="str">
        <f>Zwischenprüfung!S41</f>
        <v/>
      </c>
      <c r="Q34" s="283" t="str">
        <f>Zwischenprüfung!AN41</f>
        <v/>
      </c>
      <c r="R34" s="281" t="str">
        <f>Zwischenprüfung!X41</f>
        <v/>
      </c>
      <c r="S34" s="282" t="str">
        <f>Zwischenprüfung!Z41</f>
        <v/>
      </c>
      <c r="T34" s="283" t="str">
        <f>Zwischenprüfung!Y41</f>
        <v/>
      </c>
      <c r="U34" s="283" t="str">
        <f>Zwischenprüfung!AO41</f>
        <v/>
      </c>
      <c r="V34" s="286">
        <f>Zwischenprüfung!AA41</f>
        <v>0</v>
      </c>
      <c r="W34" s="288" t="str">
        <f>Zwischenprüfung!AB41</f>
        <v/>
      </c>
      <c r="X34" s="287" t="str">
        <f>Zwischenprüfung!AC41</f>
        <v/>
      </c>
      <c r="Y34" s="288" t="str">
        <f>Zwischenprüfung!AP41</f>
        <v/>
      </c>
      <c r="Z34" s="289" t="str">
        <f>IF((Zwischenprüfung!AD41)="D","nicht bestanden","bestanden")</f>
        <v>bestanden</v>
      </c>
      <c r="AA34" s="281">
        <f>Zwischenprüfung!AE41</f>
        <v>0</v>
      </c>
      <c r="AB34" s="290">
        <f>Zwischenprüfung!AF41</f>
        <v>0</v>
      </c>
      <c r="AC34" s="290">
        <f>Zwischenprüfung!AG41</f>
        <v>0</v>
      </c>
      <c r="AD34" s="290">
        <f>Zwischenprüfung!AH41</f>
        <v>0</v>
      </c>
      <c r="AE34" s="288" t="str">
        <f>Zwischenprüfung!AI41</f>
        <v/>
      </c>
      <c r="AF34" s="287" t="str">
        <f>Zwischenprüfung!AJ41</f>
        <v/>
      </c>
      <c r="AG34" s="288" t="str">
        <f>Zwischenprüfung!AQ41</f>
        <v/>
      </c>
      <c r="AH34" s="291" t="str">
        <f>IF((Zwischenprüfung!AK41)="D","nicht bestanden","bestanden")</f>
        <v>bestanden</v>
      </c>
      <c r="AI34" s="294" t="str">
        <f>IF(Zwischenprüfung!AL41="","",Zwischenprüfung!AL41)</f>
        <v/>
      </c>
    </row>
    <row r="35" spans="1:35">
      <c r="A35" s="276">
        <f>Zwischenprüfung!A42</f>
        <v>0</v>
      </c>
      <c r="B35" s="277">
        <f>Zwischenprüfung!B42</f>
        <v>0</v>
      </c>
      <c r="C35" s="277">
        <f>Zwischenprüfung!C42</f>
        <v>0</v>
      </c>
      <c r="D35" s="277">
        <f>Zwischenprüfung!D42</f>
        <v>0</v>
      </c>
      <c r="E35" s="277">
        <f>Zwischenprüfung!E42</f>
        <v>0</v>
      </c>
      <c r="F35" s="278">
        <f>Zwischenprüfung!F42</f>
        <v>0</v>
      </c>
      <c r="G35" s="277">
        <f>Zwischenprüfung!G42</f>
        <v>0</v>
      </c>
      <c r="H35" s="279" t="str">
        <f>IF(Zwischenprüfung!H42="","",Zwischenprüfung!H42)</f>
        <v/>
      </c>
      <c r="I35" s="280">
        <f>Zwischenprüfung!I42</f>
        <v>0</v>
      </c>
      <c r="J35" s="281" t="str">
        <f>Zwischenprüfung!M42</f>
        <v/>
      </c>
      <c r="K35" s="282" t="str">
        <f>Zwischenprüfung!O42</f>
        <v/>
      </c>
      <c r="L35" s="283" t="str">
        <f>Zwischenprüfung!N42</f>
        <v/>
      </c>
      <c r="M35" s="283" t="str">
        <f>Zwischenprüfung!AM42</f>
        <v/>
      </c>
      <c r="N35" s="281" t="str">
        <f>Zwischenprüfung!R42</f>
        <v/>
      </c>
      <c r="O35" s="282" t="str">
        <f>Zwischenprüfung!T42</f>
        <v/>
      </c>
      <c r="P35" s="283" t="str">
        <f>Zwischenprüfung!S42</f>
        <v/>
      </c>
      <c r="Q35" s="283" t="str">
        <f>Zwischenprüfung!AN42</f>
        <v/>
      </c>
      <c r="R35" s="281" t="str">
        <f>Zwischenprüfung!X42</f>
        <v/>
      </c>
      <c r="S35" s="282" t="str">
        <f>Zwischenprüfung!Z42</f>
        <v/>
      </c>
      <c r="T35" s="283" t="str">
        <f>Zwischenprüfung!Y42</f>
        <v/>
      </c>
      <c r="U35" s="283" t="str">
        <f>Zwischenprüfung!AO42</f>
        <v/>
      </c>
      <c r="V35" s="286">
        <f>Zwischenprüfung!AA42</f>
        <v>0</v>
      </c>
      <c r="W35" s="288" t="str">
        <f>Zwischenprüfung!AB42</f>
        <v/>
      </c>
      <c r="X35" s="287" t="str">
        <f>Zwischenprüfung!AC42</f>
        <v/>
      </c>
      <c r="Y35" s="288" t="str">
        <f>Zwischenprüfung!AP42</f>
        <v/>
      </c>
      <c r="Z35" s="289" t="str">
        <f>IF((Zwischenprüfung!AD42)="D","nicht bestanden","bestanden")</f>
        <v>bestanden</v>
      </c>
      <c r="AA35" s="281">
        <f>Zwischenprüfung!AE42</f>
        <v>0</v>
      </c>
      <c r="AB35" s="290">
        <f>Zwischenprüfung!AF42</f>
        <v>0</v>
      </c>
      <c r="AC35" s="290">
        <f>Zwischenprüfung!AG42</f>
        <v>0</v>
      </c>
      <c r="AD35" s="290">
        <f>Zwischenprüfung!AH42</f>
        <v>0</v>
      </c>
      <c r="AE35" s="288" t="str">
        <f>Zwischenprüfung!AI42</f>
        <v/>
      </c>
      <c r="AF35" s="287" t="str">
        <f>Zwischenprüfung!AJ42</f>
        <v/>
      </c>
      <c r="AG35" s="288" t="str">
        <f>Zwischenprüfung!AQ42</f>
        <v/>
      </c>
      <c r="AH35" s="291" t="str">
        <f>IF((Zwischenprüfung!AK42)="D","nicht bestanden","bestanden")</f>
        <v>bestanden</v>
      </c>
      <c r="AI35" s="294" t="str">
        <f>IF(Zwischenprüfung!AL42="","",Zwischenprüfung!AL42)</f>
        <v/>
      </c>
    </row>
    <row r="36" spans="1:35">
      <c r="A36" s="276">
        <f>Zwischenprüfung!A43</f>
        <v>0</v>
      </c>
      <c r="B36" s="277">
        <f>Zwischenprüfung!B43</f>
        <v>0</v>
      </c>
      <c r="C36" s="277">
        <f>Zwischenprüfung!C43</f>
        <v>0</v>
      </c>
      <c r="D36" s="277">
        <f>Zwischenprüfung!D43</f>
        <v>0</v>
      </c>
      <c r="E36" s="277">
        <f>Zwischenprüfung!E43</f>
        <v>0</v>
      </c>
      <c r="F36" s="278">
        <f>Zwischenprüfung!F43</f>
        <v>0</v>
      </c>
      <c r="G36" s="277">
        <f>Zwischenprüfung!G43</f>
        <v>0</v>
      </c>
      <c r="H36" s="279" t="str">
        <f>IF(Zwischenprüfung!H43="","",Zwischenprüfung!H43)</f>
        <v/>
      </c>
      <c r="I36" s="280">
        <f>Zwischenprüfung!I43</f>
        <v>0</v>
      </c>
      <c r="J36" s="281" t="str">
        <f>Zwischenprüfung!M43</f>
        <v/>
      </c>
      <c r="K36" s="282" t="str">
        <f>Zwischenprüfung!O43</f>
        <v/>
      </c>
      <c r="L36" s="283" t="str">
        <f>Zwischenprüfung!N43</f>
        <v/>
      </c>
      <c r="M36" s="283" t="str">
        <f>Zwischenprüfung!AM43</f>
        <v/>
      </c>
      <c r="N36" s="281" t="str">
        <f>Zwischenprüfung!R43</f>
        <v/>
      </c>
      <c r="O36" s="282" t="str">
        <f>Zwischenprüfung!T43</f>
        <v/>
      </c>
      <c r="P36" s="283" t="str">
        <f>Zwischenprüfung!S43</f>
        <v/>
      </c>
      <c r="Q36" s="283" t="str">
        <f>Zwischenprüfung!AN43</f>
        <v/>
      </c>
      <c r="R36" s="281" t="str">
        <f>Zwischenprüfung!X43</f>
        <v/>
      </c>
      <c r="S36" s="282" t="str">
        <f>Zwischenprüfung!Z43</f>
        <v/>
      </c>
      <c r="T36" s="283" t="str">
        <f>Zwischenprüfung!Y43</f>
        <v/>
      </c>
      <c r="U36" s="283" t="str">
        <f>Zwischenprüfung!AO43</f>
        <v/>
      </c>
      <c r="V36" s="286">
        <f>Zwischenprüfung!AA43</f>
        <v>0</v>
      </c>
      <c r="W36" s="288" t="str">
        <f>Zwischenprüfung!AB43</f>
        <v/>
      </c>
      <c r="X36" s="287" t="str">
        <f>Zwischenprüfung!AC43</f>
        <v/>
      </c>
      <c r="Y36" s="288" t="str">
        <f>Zwischenprüfung!AP43</f>
        <v/>
      </c>
      <c r="Z36" s="289" t="str">
        <f>IF((Zwischenprüfung!AD43)="D","nicht bestanden","bestanden")</f>
        <v>bestanden</v>
      </c>
      <c r="AA36" s="281">
        <f>Zwischenprüfung!AE43</f>
        <v>0</v>
      </c>
      <c r="AB36" s="290">
        <f>Zwischenprüfung!AF43</f>
        <v>0</v>
      </c>
      <c r="AC36" s="290">
        <f>Zwischenprüfung!AG43</f>
        <v>0</v>
      </c>
      <c r="AD36" s="290">
        <f>Zwischenprüfung!AH43</f>
        <v>0</v>
      </c>
      <c r="AE36" s="288" t="str">
        <f>Zwischenprüfung!AI43</f>
        <v/>
      </c>
      <c r="AF36" s="287" t="str">
        <f>Zwischenprüfung!AJ43</f>
        <v/>
      </c>
      <c r="AG36" s="288" t="str">
        <f>Zwischenprüfung!AQ43</f>
        <v/>
      </c>
      <c r="AH36" s="291" t="str">
        <f>IF((Zwischenprüfung!AK43)="D","nicht bestanden","bestanden")</f>
        <v>bestanden</v>
      </c>
      <c r="AI36" s="294" t="str">
        <f>IF(Zwischenprüfung!AL43="","",Zwischenprüfung!AL43)</f>
        <v/>
      </c>
    </row>
    <row r="37" spans="1:35">
      <c r="A37" s="276">
        <f>Zwischenprüfung!A44</f>
        <v>0</v>
      </c>
      <c r="B37" s="277">
        <f>Zwischenprüfung!B44</f>
        <v>0</v>
      </c>
      <c r="C37" s="277">
        <f>Zwischenprüfung!C44</f>
        <v>0</v>
      </c>
      <c r="D37" s="277">
        <f>Zwischenprüfung!D44</f>
        <v>0</v>
      </c>
      <c r="E37" s="277">
        <f>Zwischenprüfung!E44</f>
        <v>0</v>
      </c>
      <c r="F37" s="278">
        <f>Zwischenprüfung!F44</f>
        <v>0</v>
      </c>
      <c r="G37" s="277">
        <f>Zwischenprüfung!G44</f>
        <v>0</v>
      </c>
      <c r="H37" s="279" t="str">
        <f>IF(Zwischenprüfung!H44="","",Zwischenprüfung!H44)</f>
        <v/>
      </c>
      <c r="I37" s="280">
        <f>Zwischenprüfung!I44</f>
        <v>0</v>
      </c>
      <c r="J37" s="281" t="str">
        <f>Zwischenprüfung!M44</f>
        <v/>
      </c>
      <c r="K37" s="282" t="str">
        <f>Zwischenprüfung!O44</f>
        <v/>
      </c>
      <c r="L37" s="283" t="str">
        <f>Zwischenprüfung!N44</f>
        <v/>
      </c>
      <c r="M37" s="283" t="str">
        <f>Zwischenprüfung!AM44</f>
        <v/>
      </c>
      <c r="N37" s="281" t="str">
        <f>Zwischenprüfung!R44</f>
        <v/>
      </c>
      <c r="O37" s="282" t="str">
        <f>Zwischenprüfung!T44</f>
        <v/>
      </c>
      <c r="P37" s="283" t="str">
        <f>Zwischenprüfung!S44</f>
        <v/>
      </c>
      <c r="Q37" s="283" t="str">
        <f>Zwischenprüfung!AN44</f>
        <v/>
      </c>
      <c r="R37" s="281" t="str">
        <f>Zwischenprüfung!X44</f>
        <v/>
      </c>
      <c r="S37" s="282" t="str">
        <f>Zwischenprüfung!Z44</f>
        <v/>
      </c>
      <c r="T37" s="283" t="str">
        <f>Zwischenprüfung!Y44</f>
        <v/>
      </c>
      <c r="U37" s="283" t="str">
        <f>Zwischenprüfung!AO44</f>
        <v/>
      </c>
      <c r="V37" s="286">
        <f>Zwischenprüfung!AA44</f>
        <v>0</v>
      </c>
      <c r="W37" s="288" t="str">
        <f>Zwischenprüfung!AB44</f>
        <v/>
      </c>
      <c r="X37" s="287" t="str">
        <f>Zwischenprüfung!AC44</f>
        <v/>
      </c>
      <c r="Y37" s="288" t="str">
        <f>Zwischenprüfung!AP44</f>
        <v/>
      </c>
      <c r="Z37" s="289" t="str">
        <f>IF((Zwischenprüfung!AD44)="D","nicht bestanden","bestanden")</f>
        <v>bestanden</v>
      </c>
      <c r="AA37" s="281">
        <f>Zwischenprüfung!AE44</f>
        <v>0</v>
      </c>
      <c r="AB37" s="290">
        <f>Zwischenprüfung!AF44</f>
        <v>0</v>
      </c>
      <c r="AC37" s="290">
        <f>Zwischenprüfung!AG44</f>
        <v>0</v>
      </c>
      <c r="AD37" s="290">
        <f>Zwischenprüfung!AH44</f>
        <v>0</v>
      </c>
      <c r="AE37" s="288" t="str">
        <f>Zwischenprüfung!AI44</f>
        <v/>
      </c>
      <c r="AF37" s="287" t="str">
        <f>Zwischenprüfung!AJ44</f>
        <v/>
      </c>
      <c r="AG37" s="288" t="str">
        <f>Zwischenprüfung!AQ44</f>
        <v/>
      </c>
      <c r="AH37" s="291" t="str">
        <f>IF((Zwischenprüfung!AK44)="D","nicht bestanden","bestanden")</f>
        <v>bestanden</v>
      </c>
      <c r="AI37" s="294" t="str">
        <f>IF(Zwischenprüfung!AL44="","",Zwischenprüfung!AL44)</f>
        <v/>
      </c>
    </row>
    <row r="38" spans="1:35">
      <c r="A38" s="276">
        <f>Zwischenprüfung!A45</f>
        <v>0</v>
      </c>
      <c r="B38" s="277">
        <f>Zwischenprüfung!B45</f>
        <v>0</v>
      </c>
      <c r="C38" s="277">
        <f>Zwischenprüfung!C45</f>
        <v>0</v>
      </c>
      <c r="D38" s="277">
        <f>Zwischenprüfung!D45</f>
        <v>0</v>
      </c>
      <c r="E38" s="277">
        <f>Zwischenprüfung!E45</f>
        <v>0</v>
      </c>
      <c r="F38" s="278">
        <f>Zwischenprüfung!F45</f>
        <v>0</v>
      </c>
      <c r="G38" s="277">
        <f>Zwischenprüfung!G45</f>
        <v>0</v>
      </c>
      <c r="H38" s="279" t="str">
        <f>IF(Zwischenprüfung!H45="","",Zwischenprüfung!H45)</f>
        <v/>
      </c>
      <c r="I38" s="280">
        <f>Zwischenprüfung!I45</f>
        <v>0</v>
      </c>
      <c r="J38" s="281" t="str">
        <f>Zwischenprüfung!M45</f>
        <v/>
      </c>
      <c r="K38" s="282" t="str">
        <f>Zwischenprüfung!O45</f>
        <v/>
      </c>
      <c r="L38" s="283" t="str">
        <f>Zwischenprüfung!N45</f>
        <v/>
      </c>
      <c r="M38" s="283" t="str">
        <f>Zwischenprüfung!AM45</f>
        <v/>
      </c>
      <c r="N38" s="281" t="str">
        <f>Zwischenprüfung!R45</f>
        <v/>
      </c>
      <c r="O38" s="282" t="str">
        <f>Zwischenprüfung!T45</f>
        <v/>
      </c>
      <c r="P38" s="283" t="str">
        <f>Zwischenprüfung!S45</f>
        <v/>
      </c>
      <c r="Q38" s="283" t="str">
        <f>Zwischenprüfung!AN45</f>
        <v/>
      </c>
      <c r="R38" s="281" t="str">
        <f>Zwischenprüfung!X45</f>
        <v/>
      </c>
      <c r="S38" s="282" t="str">
        <f>Zwischenprüfung!Z45</f>
        <v/>
      </c>
      <c r="T38" s="283" t="str">
        <f>Zwischenprüfung!Y45</f>
        <v/>
      </c>
      <c r="U38" s="283" t="str">
        <f>Zwischenprüfung!AO45</f>
        <v/>
      </c>
      <c r="V38" s="286">
        <f>Zwischenprüfung!AA45</f>
        <v>0</v>
      </c>
      <c r="W38" s="288" t="str">
        <f>Zwischenprüfung!AB45</f>
        <v/>
      </c>
      <c r="X38" s="287" t="str">
        <f>Zwischenprüfung!AC45</f>
        <v/>
      </c>
      <c r="Y38" s="288" t="str">
        <f>Zwischenprüfung!AP45</f>
        <v/>
      </c>
      <c r="Z38" s="289" t="str">
        <f>IF((Zwischenprüfung!AD45)="D","nicht bestanden","bestanden")</f>
        <v>bestanden</v>
      </c>
      <c r="AA38" s="281">
        <f>Zwischenprüfung!AE45</f>
        <v>0</v>
      </c>
      <c r="AB38" s="290">
        <f>Zwischenprüfung!AF45</f>
        <v>0</v>
      </c>
      <c r="AC38" s="290">
        <f>Zwischenprüfung!AG45</f>
        <v>0</v>
      </c>
      <c r="AD38" s="290">
        <f>Zwischenprüfung!AH45</f>
        <v>0</v>
      </c>
      <c r="AE38" s="288" t="str">
        <f>Zwischenprüfung!AI45</f>
        <v/>
      </c>
      <c r="AF38" s="287" t="str">
        <f>Zwischenprüfung!AJ45</f>
        <v/>
      </c>
      <c r="AG38" s="288" t="str">
        <f>Zwischenprüfung!AQ45</f>
        <v/>
      </c>
      <c r="AH38" s="291" t="str">
        <f>IF((Zwischenprüfung!AK45)="D","nicht bestanden","bestanden")</f>
        <v>bestanden</v>
      </c>
      <c r="AI38" s="294" t="str">
        <f>IF(Zwischenprüfung!AL45="","",Zwischenprüfung!AL45)</f>
        <v/>
      </c>
    </row>
    <row r="39" spans="1:35">
      <c r="A39" s="276">
        <f>Zwischenprüfung!A46</f>
        <v>0</v>
      </c>
      <c r="B39" s="277">
        <f>Zwischenprüfung!B46</f>
        <v>0</v>
      </c>
      <c r="C39" s="277">
        <f>Zwischenprüfung!C46</f>
        <v>0</v>
      </c>
      <c r="D39" s="277">
        <f>Zwischenprüfung!D46</f>
        <v>0</v>
      </c>
      <c r="E39" s="277">
        <f>Zwischenprüfung!E46</f>
        <v>0</v>
      </c>
      <c r="F39" s="278">
        <f>Zwischenprüfung!F46</f>
        <v>0</v>
      </c>
      <c r="G39" s="277">
        <f>Zwischenprüfung!G46</f>
        <v>0</v>
      </c>
      <c r="H39" s="279" t="str">
        <f>IF(Zwischenprüfung!H46="","",Zwischenprüfung!H46)</f>
        <v/>
      </c>
      <c r="I39" s="280">
        <f>Zwischenprüfung!I46</f>
        <v>0</v>
      </c>
      <c r="J39" s="281" t="str">
        <f>Zwischenprüfung!M46</f>
        <v/>
      </c>
      <c r="K39" s="282" t="str">
        <f>Zwischenprüfung!O46</f>
        <v/>
      </c>
      <c r="L39" s="283" t="str">
        <f>Zwischenprüfung!N46</f>
        <v/>
      </c>
      <c r="M39" s="283" t="str">
        <f>Zwischenprüfung!AM46</f>
        <v/>
      </c>
      <c r="N39" s="281" t="str">
        <f>Zwischenprüfung!R46</f>
        <v/>
      </c>
      <c r="O39" s="282" t="str">
        <f>Zwischenprüfung!T46</f>
        <v/>
      </c>
      <c r="P39" s="283" t="str">
        <f>Zwischenprüfung!S46</f>
        <v/>
      </c>
      <c r="Q39" s="283" t="str">
        <f>Zwischenprüfung!AN46</f>
        <v/>
      </c>
      <c r="R39" s="281" t="str">
        <f>Zwischenprüfung!X46</f>
        <v/>
      </c>
      <c r="S39" s="282" t="str">
        <f>Zwischenprüfung!Z46</f>
        <v/>
      </c>
      <c r="T39" s="283" t="str">
        <f>Zwischenprüfung!Y46</f>
        <v/>
      </c>
      <c r="U39" s="283" t="str">
        <f>Zwischenprüfung!AO46</f>
        <v/>
      </c>
      <c r="V39" s="286">
        <f>Zwischenprüfung!AA46</f>
        <v>0</v>
      </c>
      <c r="W39" s="288" t="str">
        <f>Zwischenprüfung!AB46</f>
        <v/>
      </c>
      <c r="X39" s="287" t="str">
        <f>Zwischenprüfung!AC46</f>
        <v/>
      </c>
      <c r="Y39" s="288" t="str">
        <f>Zwischenprüfung!AP46</f>
        <v/>
      </c>
      <c r="Z39" s="289" t="str">
        <f>IF((Zwischenprüfung!AD46)="D","nicht bestanden","bestanden")</f>
        <v>bestanden</v>
      </c>
      <c r="AA39" s="281">
        <f>Zwischenprüfung!AE46</f>
        <v>0</v>
      </c>
      <c r="AB39" s="290">
        <f>Zwischenprüfung!AF46</f>
        <v>0</v>
      </c>
      <c r="AC39" s="290">
        <f>Zwischenprüfung!AG46</f>
        <v>0</v>
      </c>
      <c r="AD39" s="290">
        <f>Zwischenprüfung!AH46</f>
        <v>0</v>
      </c>
      <c r="AE39" s="288" t="str">
        <f>Zwischenprüfung!AI46</f>
        <v/>
      </c>
      <c r="AF39" s="287" t="str">
        <f>Zwischenprüfung!AJ46</f>
        <v/>
      </c>
      <c r="AG39" s="288" t="str">
        <f>Zwischenprüfung!AQ46</f>
        <v/>
      </c>
      <c r="AH39" s="291" t="str">
        <f>IF((Zwischenprüfung!AK46)="D","nicht bestanden","bestanden")</f>
        <v>bestanden</v>
      </c>
      <c r="AI39" s="294" t="str">
        <f>IF(Zwischenprüfung!AL46="","",Zwischenprüfung!AL46)</f>
        <v/>
      </c>
    </row>
    <row r="40" spans="1:35">
      <c r="A40" s="276">
        <f>Zwischenprüfung!A47</f>
        <v>0</v>
      </c>
      <c r="B40" s="277">
        <f>Zwischenprüfung!B47</f>
        <v>0</v>
      </c>
      <c r="C40" s="277">
        <f>Zwischenprüfung!C47</f>
        <v>0</v>
      </c>
      <c r="D40" s="277">
        <f>Zwischenprüfung!D47</f>
        <v>0</v>
      </c>
      <c r="E40" s="277">
        <f>Zwischenprüfung!E47</f>
        <v>0</v>
      </c>
      <c r="F40" s="278">
        <f>Zwischenprüfung!F47</f>
        <v>0</v>
      </c>
      <c r="G40" s="277">
        <f>Zwischenprüfung!G47</f>
        <v>0</v>
      </c>
      <c r="H40" s="279" t="str">
        <f>IF(Zwischenprüfung!H47="","",Zwischenprüfung!H47)</f>
        <v/>
      </c>
      <c r="I40" s="280">
        <f>Zwischenprüfung!I47</f>
        <v>0</v>
      </c>
      <c r="J40" s="281" t="str">
        <f>Zwischenprüfung!M47</f>
        <v/>
      </c>
      <c r="K40" s="282" t="str">
        <f>Zwischenprüfung!O47</f>
        <v/>
      </c>
      <c r="L40" s="283" t="str">
        <f>Zwischenprüfung!N47</f>
        <v/>
      </c>
      <c r="M40" s="283" t="str">
        <f>Zwischenprüfung!AM47</f>
        <v/>
      </c>
      <c r="N40" s="281" t="str">
        <f>Zwischenprüfung!R47</f>
        <v/>
      </c>
      <c r="O40" s="282" t="str">
        <f>Zwischenprüfung!T47</f>
        <v/>
      </c>
      <c r="P40" s="283" t="str">
        <f>Zwischenprüfung!S47</f>
        <v/>
      </c>
      <c r="Q40" s="283" t="str">
        <f>Zwischenprüfung!AN47</f>
        <v/>
      </c>
      <c r="R40" s="281" t="str">
        <f>Zwischenprüfung!X47</f>
        <v/>
      </c>
      <c r="S40" s="282" t="str">
        <f>Zwischenprüfung!Z47</f>
        <v/>
      </c>
      <c r="T40" s="283" t="str">
        <f>Zwischenprüfung!Y47</f>
        <v/>
      </c>
      <c r="U40" s="283" t="str">
        <f>Zwischenprüfung!AO47</f>
        <v/>
      </c>
      <c r="V40" s="286">
        <f>Zwischenprüfung!AA47</f>
        <v>0</v>
      </c>
      <c r="W40" s="288" t="str">
        <f>Zwischenprüfung!AB47</f>
        <v/>
      </c>
      <c r="X40" s="287" t="str">
        <f>Zwischenprüfung!AC47</f>
        <v/>
      </c>
      <c r="Y40" s="288" t="str">
        <f>Zwischenprüfung!AP47</f>
        <v/>
      </c>
      <c r="Z40" s="289" t="str">
        <f>IF((Zwischenprüfung!AD47)="D","nicht bestanden","bestanden")</f>
        <v>bestanden</v>
      </c>
      <c r="AA40" s="281">
        <f>Zwischenprüfung!AE47</f>
        <v>0</v>
      </c>
      <c r="AB40" s="290">
        <f>Zwischenprüfung!AF47</f>
        <v>0</v>
      </c>
      <c r="AC40" s="290">
        <f>Zwischenprüfung!AG47</f>
        <v>0</v>
      </c>
      <c r="AD40" s="290">
        <f>Zwischenprüfung!AH47</f>
        <v>0</v>
      </c>
      <c r="AE40" s="288" t="str">
        <f>Zwischenprüfung!AI47</f>
        <v/>
      </c>
      <c r="AF40" s="287" t="str">
        <f>Zwischenprüfung!AJ47</f>
        <v/>
      </c>
      <c r="AG40" s="288" t="str">
        <f>Zwischenprüfung!AQ47</f>
        <v/>
      </c>
      <c r="AH40" s="291" t="str">
        <f>IF((Zwischenprüfung!AK47)="D","nicht bestanden","bestanden")</f>
        <v>bestanden</v>
      </c>
      <c r="AI40" s="294" t="str">
        <f>IF(Zwischenprüfung!AL47="","",Zwischenprüfung!AL47)</f>
        <v/>
      </c>
    </row>
    <row r="41" spans="1:35">
      <c r="A41" s="276">
        <f>Zwischenprüfung!A48</f>
        <v>0</v>
      </c>
      <c r="B41" s="277">
        <f>Zwischenprüfung!B48</f>
        <v>0</v>
      </c>
      <c r="C41" s="277">
        <f>Zwischenprüfung!C48</f>
        <v>0</v>
      </c>
      <c r="D41" s="277">
        <f>Zwischenprüfung!D48</f>
        <v>0</v>
      </c>
      <c r="E41" s="277">
        <f>Zwischenprüfung!E48</f>
        <v>0</v>
      </c>
      <c r="F41" s="278">
        <f>Zwischenprüfung!F48</f>
        <v>0</v>
      </c>
      <c r="G41" s="277">
        <f>Zwischenprüfung!G48</f>
        <v>0</v>
      </c>
      <c r="H41" s="279" t="str">
        <f>IF(Zwischenprüfung!H48="","",Zwischenprüfung!H48)</f>
        <v/>
      </c>
      <c r="I41" s="280">
        <f>Zwischenprüfung!I48</f>
        <v>0</v>
      </c>
      <c r="J41" s="281" t="str">
        <f>Zwischenprüfung!M48</f>
        <v/>
      </c>
      <c r="K41" s="282" t="str">
        <f>Zwischenprüfung!O48</f>
        <v/>
      </c>
      <c r="L41" s="283" t="str">
        <f>Zwischenprüfung!N48</f>
        <v/>
      </c>
      <c r="M41" s="283" t="str">
        <f>Zwischenprüfung!AM48</f>
        <v/>
      </c>
      <c r="N41" s="281" t="str">
        <f>Zwischenprüfung!R48</f>
        <v/>
      </c>
      <c r="O41" s="282" t="str">
        <f>Zwischenprüfung!T48</f>
        <v/>
      </c>
      <c r="P41" s="283" t="str">
        <f>Zwischenprüfung!S48</f>
        <v/>
      </c>
      <c r="Q41" s="283" t="str">
        <f>Zwischenprüfung!AN48</f>
        <v/>
      </c>
      <c r="R41" s="281" t="str">
        <f>Zwischenprüfung!X48</f>
        <v/>
      </c>
      <c r="S41" s="282" t="str">
        <f>Zwischenprüfung!Z48</f>
        <v/>
      </c>
      <c r="T41" s="283" t="str">
        <f>Zwischenprüfung!Y48</f>
        <v/>
      </c>
      <c r="U41" s="283" t="str">
        <f>Zwischenprüfung!AO48</f>
        <v/>
      </c>
      <c r="V41" s="286">
        <f>Zwischenprüfung!AA48</f>
        <v>0</v>
      </c>
      <c r="W41" s="288" t="str">
        <f>Zwischenprüfung!AB48</f>
        <v/>
      </c>
      <c r="X41" s="287" t="str">
        <f>Zwischenprüfung!AC48</f>
        <v/>
      </c>
      <c r="Y41" s="288" t="str">
        <f>Zwischenprüfung!AP48</f>
        <v/>
      </c>
      <c r="Z41" s="289" t="str">
        <f>IF((Zwischenprüfung!AD48)="D","nicht bestanden","bestanden")</f>
        <v>bestanden</v>
      </c>
      <c r="AA41" s="281">
        <f>Zwischenprüfung!AE48</f>
        <v>0</v>
      </c>
      <c r="AB41" s="290">
        <f>Zwischenprüfung!AF48</f>
        <v>0</v>
      </c>
      <c r="AC41" s="290">
        <f>Zwischenprüfung!AG48</f>
        <v>0</v>
      </c>
      <c r="AD41" s="290">
        <f>Zwischenprüfung!AH48</f>
        <v>0</v>
      </c>
      <c r="AE41" s="288" t="str">
        <f>Zwischenprüfung!AI48</f>
        <v/>
      </c>
      <c r="AF41" s="287" t="str">
        <f>Zwischenprüfung!AJ48</f>
        <v/>
      </c>
      <c r="AG41" s="288" t="str">
        <f>Zwischenprüfung!AQ48</f>
        <v/>
      </c>
      <c r="AH41" s="291" t="str">
        <f>IF((Zwischenprüfung!AK48)="D","nicht bestanden","bestanden")</f>
        <v>bestanden</v>
      </c>
      <c r="AI41" s="294" t="str">
        <f>IF(Zwischenprüfung!AL48="","",Zwischenprüfung!AL48)</f>
        <v/>
      </c>
    </row>
    <row r="42" spans="1:35">
      <c r="A42" s="276">
        <f>Zwischenprüfung!A49</f>
        <v>0</v>
      </c>
      <c r="B42" s="277">
        <f>Zwischenprüfung!B49</f>
        <v>0</v>
      </c>
      <c r="C42" s="277">
        <f>Zwischenprüfung!C49</f>
        <v>0</v>
      </c>
      <c r="D42" s="277">
        <f>Zwischenprüfung!D49</f>
        <v>0</v>
      </c>
      <c r="E42" s="277">
        <f>Zwischenprüfung!E49</f>
        <v>0</v>
      </c>
      <c r="F42" s="278">
        <f>Zwischenprüfung!F49</f>
        <v>0</v>
      </c>
      <c r="G42" s="277">
        <f>Zwischenprüfung!G49</f>
        <v>0</v>
      </c>
      <c r="H42" s="279" t="str">
        <f>IF(Zwischenprüfung!H49="","",Zwischenprüfung!H49)</f>
        <v/>
      </c>
      <c r="I42" s="280">
        <f>Zwischenprüfung!I49</f>
        <v>0</v>
      </c>
      <c r="J42" s="281" t="str">
        <f>Zwischenprüfung!M49</f>
        <v/>
      </c>
      <c r="K42" s="282" t="str">
        <f>Zwischenprüfung!O49</f>
        <v/>
      </c>
      <c r="L42" s="283" t="str">
        <f>Zwischenprüfung!N49</f>
        <v/>
      </c>
      <c r="M42" s="283" t="str">
        <f>Zwischenprüfung!AM49</f>
        <v/>
      </c>
      <c r="N42" s="281" t="str">
        <f>Zwischenprüfung!R49</f>
        <v/>
      </c>
      <c r="O42" s="282" t="str">
        <f>Zwischenprüfung!T49</f>
        <v/>
      </c>
      <c r="P42" s="283" t="str">
        <f>Zwischenprüfung!S49</f>
        <v/>
      </c>
      <c r="Q42" s="283" t="str">
        <f>Zwischenprüfung!AN49</f>
        <v/>
      </c>
      <c r="R42" s="281" t="str">
        <f>Zwischenprüfung!X49</f>
        <v/>
      </c>
      <c r="S42" s="282" t="str">
        <f>Zwischenprüfung!Z49</f>
        <v/>
      </c>
      <c r="T42" s="283" t="str">
        <f>Zwischenprüfung!Y49</f>
        <v/>
      </c>
      <c r="U42" s="283" t="str">
        <f>Zwischenprüfung!AO49</f>
        <v/>
      </c>
      <c r="V42" s="286">
        <f>Zwischenprüfung!AA49</f>
        <v>0</v>
      </c>
      <c r="W42" s="288" t="str">
        <f>Zwischenprüfung!AB49</f>
        <v/>
      </c>
      <c r="X42" s="287" t="str">
        <f>Zwischenprüfung!AC49</f>
        <v/>
      </c>
      <c r="Y42" s="288" t="str">
        <f>Zwischenprüfung!AP49</f>
        <v/>
      </c>
      <c r="Z42" s="289" t="str">
        <f>IF((Zwischenprüfung!AD49)="D","nicht bestanden","bestanden")</f>
        <v>bestanden</v>
      </c>
      <c r="AA42" s="281">
        <f>Zwischenprüfung!AE49</f>
        <v>0</v>
      </c>
      <c r="AB42" s="290">
        <f>Zwischenprüfung!AF49</f>
        <v>0</v>
      </c>
      <c r="AC42" s="290">
        <f>Zwischenprüfung!AG49</f>
        <v>0</v>
      </c>
      <c r="AD42" s="290">
        <f>Zwischenprüfung!AH49</f>
        <v>0</v>
      </c>
      <c r="AE42" s="288" t="str">
        <f>Zwischenprüfung!AI49</f>
        <v/>
      </c>
      <c r="AF42" s="287" t="str">
        <f>Zwischenprüfung!AJ49</f>
        <v/>
      </c>
      <c r="AG42" s="288" t="str">
        <f>Zwischenprüfung!AQ49</f>
        <v/>
      </c>
      <c r="AH42" s="291" t="str">
        <f>IF((Zwischenprüfung!AK49)="D","nicht bestanden","bestanden")</f>
        <v>bestanden</v>
      </c>
      <c r="AI42" s="294" t="str">
        <f>IF(Zwischenprüfung!AL49="","",Zwischenprüfung!AL49)</f>
        <v/>
      </c>
    </row>
    <row r="43" spans="1:35">
      <c r="A43" s="276">
        <f>Zwischenprüfung!A50</f>
        <v>0</v>
      </c>
      <c r="B43" s="277">
        <f>Zwischenprüfung!B50</f>
        <v>0</v>
      </c>
      <c r="C43" s="277">
        <f>Zwischenprüfung!C50</f>
        <v>0</v>
      </c>
      <c r="D43" s="277">
        <f>Zwischenprüfung!D50</f>
        <v>0</v>
      </c>
      <c r="E43" s="277">
        <f>Zwischenprüfung!E50</f>
        <v>0</v>
      </c>
      <c r="F43" s="278">
        <f>Zwischenprüfung!F50</f>
        <v>0</v>
      </c>
      <c r="G43" s="277">
        <f>Zwischenprüfung!G50</f>
        <v>0</v>
      </c>
      <c r="H43" s="279" t="str">
        <f>IF(Zwischenprüfung!H50="","",Zwischenprüfung!H50)</f>
        <v/>
      </c>
      <c r="I43" s="280">
        <f>Zwischenprüfung!I50</f>
        <v>0</v>
      </c>
      <c r="J43" s="281" t="str">
        <f>Zwischenprüfung!M50</f>
        <v/>
      </c>
      <c r="K43" s="282" t="str">
        <f>Zwischenprüfung!O50</f>
        <v/>
      </c>
      <c r="L43" s="283" t="str">
        <f>Zwischenprüfung!N50</f>
        <v/>
      </c>
      <c r="M43" s="283" t="str">
        <f>Zwischenprüfung!AM50</f>
        <v/>
      </c>
      <c r="N43" s="281" t="str">
        <f>Zwischenprüfung!R50</f>
        <v/>
      </c>
      <c r="O43" s="282" t="str">
        <f>Zwischenprüfung!T50</f>
        <v/>
      </c>
      <c r="P43" s="283" t="str">
        <f>Zwischenprüfung!S50</f>
        <v/>
      </c>
      <c r="Q43" s="283" t="str">
        <f>Zwischenprüfung!AN50</f>
        <v/>
      </c>
      <c r="R43" s="281" t="str">
        <f>Zwischenprüfung!X50</f>
        <v/>
      </c>
      <c r="S43" s="282" t="str">
        <f>Zwischenprüfung!Z50</f>
        <v/>
      </c>
      <c r="T43" s="283" t="str">
        <f>Zwischenprüfung!Y50</f>
        <v/>
      </c>
      <c r="U43" s="283" t="str">
        <f>Zwischenprüfung!AO50</f>
        <v/>
      </c>
      <c r="V43" s="286">
        <f>Zwischenprüfung!AA50</f>
        <v>0</v>
      </c>
      <c r="W43" s="288" t="str">
        <f>Zwischenprüfung!AB50</f>
        <v/>
      </c>
      <c r="X43" s="287" t="str">
        <f>Zwischenprüfung!AC50</f>
        <v/>
      </c>
      <c r="Y43" s="288" t="str">
        <f>Zwischenprüfung!AP50</f>
        <v/>
      </c>
      <c r="Z43" s="289" t="str">
        <f>IF((Zwischenprüfung!AD50)="D","nicht bestanden","bestanden")</f>
        <v>bestanden</v>
      </c>
      <c r="AA43" s="281">
        <f>Zwischenprüfung!AE50</f>
        <v>0</v>
      </c>
      <c r="AB43" s="290">
        <f>Zwischenprüfung!AF50</f>
        <v>0</v>
      </c>
      <c r="AC43" s="290">
        <f>Zwischenprüfung!AG50</f>
        <v>0</v>
      </c>
      <c r="AD43" s="290">
        <f>Zwischenprüfung!AH50</f>
        <v>0</v>
      </c>
      <c r="AE43" s="288" t="str">
        <f>Zwischenprüfung!AI50</f>
        <v/>
      </c>
      <c r="AF43" s="287" t="str">
        <f>Zwischenprüfung!AJ50</f>
        <v/>
      </c>
      <c r="AG43" s="288" t="str">
        <f>Zwischenprüfung!AQ50</f>
        <v/>
      </c>
      <c r="AH43" s="291" t="str">
        <f>IF((Zwischenprüfung!AK50)="D","nicht bestanden","bestanden")</f>
        <v>bestanden</v>
      </c>
      <c r="AI43" s="294" t="str">
        <f>IF(Zwischenprüfung!AL50="","",Zwischenprüfung!AL50)</f>
        <v/>
      </c>
    </row>
    <row r="44" spans="1:35">
      <c r="A44" s="276">
        <f>Zwischenprüfung!A51</f>
        <v>0</v>
      </c>
      <c r="B44" s="277">
        <f>Zwischenprüfung!B51</f>
        <v>0</v>
      </c>
      <c r="C44" s="277">
        <f>Zwischenprüfung!C51</f>
        <v>0</v>
      </c>
      <c r="D44" s="277">
        <f>Zwischenprüfung!D51</f>
        <v>0</v>
      </c>
      <c r="E44" s="277">
        <f>Zwischenprüfung!E51</f>
        <v>0</v>
      </c>
      <c r="F44" s="278">
        <f>Zwischenprüfung!F51</f>
        <v>0</v>
      </c>
      <c r="G44" s="277">
        <f>Zwischenprüfung!G51</f>
        <v>0</v>
      </c>
      <c r="H44" s="279" t="str">
        <f>IF(Zwischenprüfung!H51="","",Zwischenprüfung!H51)</f>
        <v/>
      </c>
      <c r="I44" s="280">
        <f>Zwischenprüfung!I51</f>
        <v>0</v>
      </c>
      <c r="J44" s="281" t="str">
        <f>Zwischenprüfung!M51</f>
        <v/>
      </c>
      <c r="K44" s="282" t="str">
        <f>Zwischenprüfung!O51</f>
        <v/>
      </c>
      <c r="L44" s="283" t="str">
        <f>Zwischenprüfung!N51</f>
        <v/>
      </c>
      <c r="M44" s="283" t="str">
        <f>Zwischenprüfung!AM51</f>
        <v/>
      </c>
      <c r="N44" s="281" t="str">
        <f>Zwischenprüfung!R51</f>
        <v/>
      </c>
      <c r="O44" s="282" t="str">
        <f>Zwischenprüfung!T51</f>
        <v/>
      </c>
      <c r="P44" s="283" t="str">
        <f>Zwischenprüfung!S51</f>
        <v/>
      </c>
      <c r="Q44" s="283" t="str">
        <f>Zwischenprüfung!AN51</f>
        <v/>
      </c>
      <c r="R44" s="281" t="str">
        <f>Zwischenprüfung!X51</f>
        <v/>
      </c>
      <c r="S44" s="282" t="str">
        <f>Zwischenprüfung!Z51</f>
        <v/>
      </c>
      <c r="T44" s="283" t="str">
        <f>Zwischenprüfung!Y51</f>
        <v/>
      </c>
      <c r="U44" s="283" t="str">
        <f>Zwischenprüfung!AO51</f>
        <v/>
      </c>
      <c r="V44" s="286">
        <f>Zwischenprüfung!AA51</f>
        <v>0</v>
      </c>
      <c r="W44" s="288" t="str">
        <f>Zwischenprüfung!AB51</f>
        <v/>
      </c>
      <c r="X44" s="287" t="str">
        <f>Zwischenprüfung!AC51</f>
        <v/>
      </c>
      <c r="Y44" s="288" t="str">
        <f>Zwischenprüfung!AP51</f>
        <v/>
      </c>
      <c r="Z44" s="289" t="str">
        <f>IF((Zwischenprüfung!AD51)="D","nicht bestanden","bestanden")</f>
        <v>bestanden</v>
      </c>
      <c r="AA44" s="281">
        <f>Zwischenprüfung!AE51</f>
        <v>0</v>
      </c>
      <c r="AB44" s="290">
        <f>Zwischenprüfung!AF51</f>
        <v>0</v>
      </c>
      <c r="AC44" s="290">
        <f>Zwischenprüfung!AG51</f>
        <v>0</v>
      </c>
      <c r="AD44" s="290">
        <f>Zwischenprüfung!AH51</f>
        <v>0</v>
      </c>
      <c r="AE44" s="288" t="str">
        <f>Zwischenprüfung!AI51</f>
        <v/>
      </c>
      <c r="AF44" s="287" t="str">
        <f>Zwischenprüfung!AJ51</f>
        <v/>
      </c>
      <c r="AG44" s="288" t="str">
        <f>Zwischenprüfung!AQ51</f>
        <v/>
      </c>
      <c r="AH44" s="291" t="str">
        <f>IF((Zwischenprüfung!AK51)="D","nicht bestanden","bestanden")</f>
        <v>bestanden</v>
      </c>
      <c r="AI44" s="294" t="str">
        <f>IF(Zwischenprüfung!AL51="","",Zwischenprüfung!AL51)</f>
        <v/>
      </c>
    </row>
    <row r="45" spans="1:35">
      <c r="A45" s="276">
        <f>Zwischenprüfung!A52</f>
        <v>0</v>
      </c>
      <c r="B45" s="277">
        <f>Zwischenprüfung!B52</f>
        <v>0</v>
      </c>
      <c r="C45" s="277">
        <f>Zwischenprüfung!C52</f>
        <v>0</v>
      </c>
      <c r="D45" s="277">
        <f>Zwischenprüfung!D52</f>
        <v>0</v>
      </c>
      <c r="E45" s="277">
        <f>Zwischenprüfung!E52</f>
        <v>0</v>
      </c>
      <c r="F45" s="278">
        <f>Zwischenprüfung!F52</f>
        <v>0</v>
      </c>
      <c r="G45" s="277">
        <f>Zwischenprüfung!G52</f>
        <v>0</v>
      </c>
      <c r="H45" s="279" t="str">
        <f>IF(Zwischenprüfung!H52="","",Zwischenprüfung!H52)</f>
        <v/>
      </c>
      <c r="I45" s="280">
        <f>Zwischenprüfung!I52</f>
        <v>0</v>
      </c>
      <c r="J45" s="281" t="str">
        <f>Zwischenprüfung!M52</f>
        <v/>
      </c>
      <c r="K45" s="282" t="str">
        <f>Zwischenprüfung!O52</f>
        <v/>
      </c>
      <c r="L45" s="283" t="str">
        <f>Zwischenprüfung!N52</f>
        <v/>
      </c>
      <c r="M45" s="283" t="str">
        <f>Zwischenprüfung!AM52</f>
        <v/>
      </c>
      <c r="N45" s="281" t="str">
        <f>Zwischenprüfung!R52</f>
        <v/>
      </c>
      <c r="O45" s="282" t="str">
        <f>Zwischenprüfung!T52</f>
        <v/>
      </c>
      <c r="P45" s="283" t="str">
        <f>Zwischenprüfung!S52</f>
        <v/>
      </c>
      <c r="Q45" s="283" t="str">
        <f>Zwischenprüfung!AN52</f>
        <v/>
      </c>
      <c r="R45" s="281" t="str">
        <f>Zwischenprüfung!X52</f>
        <v/>
      </c>
      <c r="S45" s="282" t="str">
        <f>Zwischenprüfung!Z52</f>
        <v/>
      </c>
      <c r="T45" s="283" t="str">
        <f>Zwischenprüfung!Y52</f>
        <v/>
      </c>
      <c r="U45" s="283" t="str">
        <f>Zwischenprüfung!AO52</f>
        <v/>
      </c>
      <c r="V45" s="286">
        <f>Zwischenprüfung!AA52</f>
        <v>0</v>
      </c>
      <c r="W45" s="288" t="str">
        <f>Zwischenprüfung!AB52</f>
        <v/>
      </c>
      <c r="X45" s="287" t="str">
        <f>Zwischenprüfung!AC52</f>
        <v/>
      </c>
      <c r="Y45" s="288" t="str">
        <f>Zwischenprüfung!AP52</f>
        <v/>
      </c>
      <c r="Z45" s="289" t="str">
        <f>IF((Zwischenprüfung!AD52)="D","nicht bestanden","bestanden")</f>
        <v>bestanden</v>
      </c>
      <c r="AA45" s="281">
        <f>Zwischenprüfung!AE52</f>
        <v>0</v>
      </c>
      <c r="AB45" s="290">
        <f>Zwischenprüfung!AF52</f>
        <v>0</v>
      </c>
      <c r="AC45" s="290">
        <f>Zwischenprüfung!AG52</f>
        <v>0</v>
      </c>
      <c r="AD45" s="290">
        <f>Zwischenprüfung!AH52</f>
        <v>0</v>
      </c>
      <c r="AE45" s="288" t="str">
        <f>Zwischenprüfung!AI52</f>
        <v/>
      </c>
      <c r="AF45" s="287" t="str">
        <f>Zwischenprüfung!AJ52</f>
        <v/>
      </c>
      <c r="AG45" s="288" t="str">
        <f>Zwischenprüfung!AQ52</f>
        <v/>
      </c>
      <c r="AH45" s="291" t="str">
        <f>IF((Zwischenprüfung!AK52)="D","nicht bestanden","bestanden")</f>
        <v>bestanden</v>
      </c>
      <c r="AI45" s="294" t="str">
        <f>IF(Zwischenprüfung!AL52="","",Zwischenprüfung!AL52)</f>
        <v/>
      </c>
    </row>
    <row r="46" spans="1:35">
      <c r="A46" s="276">
        <f>Zwischenprüfung!A53</f>
        <v>0</v>
      </c>
      <c r="B46" s="277">
        <f>Zwischenprüfung!B53</f>
        <v>0</v>
      </c>
      <c r="C46" s="277">
        <f>Zwischenprüfung!C53</f>
        <v>0</v>
      </c>
      <c r="D46" s="277">
        <f>Zwischenprüfung!D53</f>
        <v>0</v>
      </c>
      <c r="E46" s="277">
        <f>Zwischenprüfung!E53</f>
        <v>0</v>
      </c>
      <c r="F46" s="278">
        <f>Zwischenprüfung!F53</f>
        <v>0</v>
      </c>
      <c r="G46" s="277">
        <f>Zwischenprüfung!G53</f>
        <v>0</v>
      </c>
      <c r="H46" s="279" t="str">
        <f>IF(Zwischenprüfung!H53="","",Zwischenprüfung!H53)</f>
        <v/>
      </c>
      <c r="I46" s="280">
        <f>Zwischenprüfung!I53</f>
        <v>0</v>
      </c>
      <c r="J46" s="281" t="str">
        <f>Zwischenprüfung!M53</f>
        <v/>
      </c>
      <c r="K46" s="282" t="str">
        <f>Zwischenprüfung!O53</f>
        <v/>
      </c>
      <c r="L46" s="283" t="str">
        <f>Zwischenprüfung!N53</f>
        <v/>
      </c>
      <c r="M46" s="283" t="str">
        <f>Zwischenprüfung!AM53</f>
        <v/>
      </c>
      <c r="N46" s="281" t="str">
        <f>Zwischenprüfung!R53</f>
        <v/>
      </c>
      <c r="O46" s="282" t="str">
        <f>Zwischenprüfung!T53</f>
        <v/>
      </c>
      <c r="P46" s="283" t="str">
        <f>Zwischenprüfung!S53</f>
        <v/>
      </c>
      <c r="Q46" s="283" t="str">
        <f>Zwischenprüfung!AN53</f>
        <v/>
      </c>
      <c r="R46" s="281" t="str">
        <f>Zwischenprüfung!X53</f>
        <v/>
      </c>
      <c r="S46" s="282" t="str">
        <f>Zwischenprüfung!Z53</f>
        <v/>
      </c>
      <c r="T46" s="283" t="str">
        <f>Zwischenprüfung!Y53</f>
        <v/>
      </c>
      <c r="U46" s="283" t="str">
        <f>Zwischenprüfung!AO53</f>
        <v/>
      </c>
      <c r="V46" s="286">
        <f>Zwischenprüfung!AA53</f>
        <v>0</v>
      </c>
      <c r="W46" s="288" t="str">
        <f>Zwischenprüfung!AB53</f>
        <v/>
      </c>
      <c r="X46" s="287" t="str">
        <f>Zwischenprüfung!AC53</f>
        <v/>
      </c>
      <c r="Y46" s="288" t="str">
        <f>Zwischenprüfung!AP53</f>
        <v/>
      </c>
      <c r="Z46" s="289" t="str">
        <f>IF((Zwischenprüfung!AD53)="D","nicht bestanden","bestanden")</f>
        <v>bestanden</v>
      </c>
      <c r="AA46" s="281">
        <f>Zwischenprüfung!AE53</f>
        <v>0</v>
      </c>
      <c r="AB46" s="290">
        <f>Zwischenprüfung!AF53</f>
        <v>0</v>
      </c>
      <c r="AC46" s="290">
        <f>Zwischenprüfung!AG53</f>
        <v>0</v>
      </c>
      <c r="AD46" s="290">
        <f>Zwischenprüfung!AH53</f>
        <v>0</v>
      </c>
      <c r="AE46" s="288" t="str">
        <f>Zwischenprüfung!AI53</f>
        <v/>
      </c>
      <c r="AF46" s="287" t="str">
        <f>Zwischenprüfung!AJ53</f>
        <v/>
      </c>
      <c r="AG46" s="288" t="str">
        <f>Zwischenprüfung!AQ53</f>
        <v/>
      </c>
      <c r="AH46" s="291" t="str">
        <f>IF((Zwischenprüfung!AK53)="D","nicht bestanden","bestanden")</f>
        <v>bestanden</v>
      </c>
      <c r="AI46" s="294" t="str">
        <f>IF(Zwischenprüfung!AL53="","",Zwischenprüfung!AL53)</f>
        <v/>
      </c>
    </row>
    <row r="47" spans="1:35">
      <c r="A47" s="276">
        <f>Zwischenprüfung!A54</f>
        <v>0</v>
      </c>
      <c r="B47" s="277">
        <f>Zwischenprüfung!B54</f>
        <v>0</v>
      </c>
      <c r="C47" s="277">
        <f>Zwischenprüfung!C54</f>
        <v>0</v>
      </c>
      <c r="D47" s="277">
        <f>Zwischenprüfung!D54</f>
        <v>0</v>
      </c>
      <c r="E47" s="277">
        <f>Zwischenprüfung!E54</f>
        <v>0</v>
      </c>
      <c r="F47" s="278">
        <f>Zwischenprüfung!F54</f>
        <v>0</v>
      </c>
      <c r="G47" s="277">
        <f>Zwischenprüfung!G54</f>
        <v>0</v>
      </c>
      <c r="H47" s="279" t="str">
        <f>IF(Zwischenprüfung!H54="","",Zwischenprüfung!H54)</f>
        <v/>
      </c>
      <c r="I47" s="280">
        <f>Zwischenprüfung!I54</f>
        <v>0</v>
      </c>
      <c r="J47" s="281" t="str">
        <f>Zwischenprüfung!M54</f>
        <v/>
      </c>
      <c r="K47" s="282" t="str">
        <f>Zwischenprüfung!O54</f>
        <v/>
      </c>
      <c r="L47" s="283" t="str">
        <f>Zwischenprüfung!N54</f>
        <v/>
      </c>
      <c r="M47" s="283" t="str">
        <f>Zwischenprüfung!AM54</f>
        <v/>
      </c>
      <c r="N47" s="281" t="str">
        <f>Zwischenprüfung!R54</f>
        <v/>
      </c>
      <c r="O47" s="282" t="str">
        <f>Zwischenprüfung!T54</f>
        <v/>
      </c>
      <c r="P47" s="283" t="str">
        <f>Zwischenprüfung!S54</f>
        <v/>
      </c>
      <c r="Q47" s="283" t="str">
        <f>Zwischenprüfung!AN54</f>
        <v/>
      </c>
      <c r="R47" s="281" t="str">
        <f>Zwischenprüfung!X54</f>
        <v/>
      </c>
      <c r="S47" s="282" t="str">
        <f>Zwischenprüfung!Z54</f>
        <v/>
      </c>
      <c r="T47" s="283" t="str">
        <f>Zwischenprüfung!Y54</f>
        <v/>
      </c>
      <c r="U47" s="283" t="str">
        <f>Zwischenprüfung!AO54</f>
        <v/>
      </c>
      <c r="V47" s="286">
        <f>Zwischenprüfung!AA54</f>
        <v>0</v>
      </c>
      <c r="W47" s="288" t="str">
        <f>Zwischenprüfung!AB54</f>
        <v/>
      </c>
      <c r="X47" s="287" t="str">
        <f>Zwischenprüfung!AC54</f>
        <v/>
      </c>
      <c r="Y47" s="288" t="str">
        <f>Zwischenprüfung!AP54</f>
        <v/>
      </c>
      <c r="Z47" s="289" t="str">
        <f>IF((Zwischenprüfung!AD54)="D","nicht bestanden","bestanden")</f>
        <v>bestanden</v>
      </c>
      <c r="AA47" s="281">
        <f>Zwischenprüfung!AE54</f>
        <v>0</v>
      </c>
      <c r="AB47" s="290">
        <f>Zwischenprüfung!AF54</f>
        <v>0</v>
      </c>
      <c r="AC47" s="290">
        <f>Zwischenprüfung!AG54</f>
        <v>0</v>
      </c>
      <c r="AD47" s="290">
        <f>Zwischenprüfung!AH54</f>
        <v>0</v>
      </c>
      <c r="AE47" s="288" t="str">
        <f>Zwischenprüfung!AI54</f>
        <v/>
      </c>
      <c r="AF47" s="287" t="str">
        <f>Zwischenprüfung!AJ54</f>
        <v/>
      </c>
      <c r="AG47" s="288" t="str">
        <f>Zwischenprüfung!AQ54</f>
        <v/>
      </c>
      <c r="AH47" s="291" t="str">
        <f>IF((Zwischenprüfung!AK54)="D","nicht bestanden","bestanden")</f>
        <v>bestanden</v>
      </c>
      <c r="AI47" s="294" t="str">
        <f>IF(Zwischenprüfung!AL54="","",Zwischenprüfung!AL54)</f>
        <v/>
      </c>
    </row>
    <row r="48" spans="1:35">
      <c r="A48" s="276">
        <f>Zwischenprüfung!A55</f>
        <v>0</v>
      </c>
      <c r="B48" s="277">
        <f>Zwischenprüfung!B55</f>
        <v>0</v>
      </c>
      <c r="C48" s="277">
        <f>Zwischenprüfung!C55</f>
        <v>0</v>
      </c>
      <c r="D48" s="277">
        <f>Zwischenprüfung!D55</f>
        <v>0</v>
      </c>
      <c r="E48" s="277">
        <f>Zwischenprüfung!E55</f>
        <v>0</v>
      </c>
      <c r="F48" s="278">
        <f>Zwischenprüfung!F55</f>
        <v>0</v>
      </c>
      <c r="G48" s="277">
        <f>Zwischenprüfung!G55</f>
        <v>0</v>
      </c>
      <c r="H48" s="279" t="str">
        <f>IF(Zwischenprüfung!H55="","",Zwischenprüfung!H55)</f>
        <v/>
      </c>
      <c r="I48" s="280">
        <f>Zwischenprüfung!I55</f>
        <v>0</v>
      </c>
      <c r="J48" s="281" t="str">
        <f>Zwischenprüfung!M55</f>
        <v/>
      </c>
      <c r="K48" s="282" t="str">
        <f>Zwischenprüfung!O55</f>
        <v/>
      </c>
      <c r="L48" s="283" t="str">
        <f>Zwischenprüfung!N55</f>
        <v/>
      </c>
      <c r="M48" s="283" t="str">
        <f>Zwischenprüfung!AM55</f>
        <v/>
      </c>
      <c r="N48" s="281" t="str">
        <f>Zwischenprüfung!R55</f>
        <v/>
      </c>
      <c r="O48" s="282" t="str">
        <f>Zwischenprüfung!T55</f>
        <v/>
      </c>
      <c r="P48" s="283" t="str">
        <f>Zwischenprüfung!S55</f>
        <v/>
      </c>
      <c r="Q48" s="283" t="str">
        <f>Zwischenprüfung!AN55</f>
        <v/>
      </c>
      <c r="R48" s="281" t="str">
        <f>Zwischenprüfung!X55</f>
        <v/>
      </c>
      <c r="S48" s="282" t="str">
        <f>Zwischenprüfung!Z55</f>
        <v/>
      </c>
      <c r="T48" s="283" t="str">
        <f>Zwischenprüfung!Y55</f>
        <v/>
      </c>
      <c r="U48" s="283" t="str">
        <f>Zwischenprüfung!AO55</f>
        <v/>
      </c>
      <c r="V48" s="286">
        <f>Zwischenprüfung!AA55</f>
        <v>0</v>
      </c>
      <c r="W48" s="288" t="str">
        <f>Zwischenprüfung!AB55</f>
        <v/>
      </c>
      <c r="X48" s="287" t="str">
        <f>Zwischenprüfung!AC55</f>
        <v/>
      </c>
      <c r="Y48" s="288" t="str">
        <f>Zwischenprüfung!AP55</f>
        <v/>
      </c>
      <c r="Z48" s="289" t="str">
        <f>IF((Zwischenprüfung!AD55)="D","nicht bestanden","bestanden")</f>
        <v>bestanden</v>
      </c>
      <c r="AA48" s="281">
        <f>Zwischenprüfung!AE55</f>
        <v>0</v>
      </c>
      <c r="AB48" s="290">
        <f>Zwischenprüfung!AF55</f>
        <v>0</v>
      </c>
      <c r="AC48" s="290">
        <f>Zwischenprüfung!AG55</f>
        <v>0</v>
      </c>
      <c r="AD48" s="290">
        <f>Zwischenprüfung!AH55</f>
        <v>0</v>
      </c>
      <c r="AE48" s="288" t="str">
        <f>Zwischenprüfung!AI55</f>
        <v/>
      </c>
      <c r="AF48" s="287" t="str">
        <f>Zwischenprüfung!AJ55</f>
        <v/>
      </c>
      <c r="AG48" s="288" t="str">
        <f>Zwischenprüfung!AQ55</f>
        <v/>
      </c>
      <c r="AH48" s="291" t="str">
        <f>IF((Zwischenprüfung!AK55)="D","nicht bestanden","bestanden")</f>
        <v>bestanden</v>
      </c>
      <c r="AI48" s="294" t="str">
        <f>IF(Zwischenprüfung!AL55="","",Zwischenprüfung!AL55)</f>
        <v/>
      </c>
    </row>
    <row r="49" spans="1:35">
      <c r="A49" s="276">
        <f>Zwischenprüfung!A56</f>
        <v>0</v>
      </c>
      <c r="B49" s="277">
        <f>Zwischenprüfung!B56</f>
        <v>0</v>
      </c>
      <c r="C49" s="277">
        <f>Zwischenprüfung!C56</f>
        <v>0</v>
      </c>
      <c r="D49" s="277">
        <f>Zwischenprüfung!D56</f>
        <v>0</v>
      </c>
      <c r="E49" s="277">
        <f>Zwischenprüfung!E56</f>
        <v>0</v>
      </c>
      <c r="F49" s="278">
        <f>Zwischenprüfung!F56</f>
        <v>0</v>
      </c>
      <c r="G49" s="277">
        <f>Zwischenprüfung!G56</f>
        <v>0</v>
      </c>
      <c r="H49" s="279" t="str">
        <f>IF(Zwischenprüfung!H56="","",Zwischenprüfung!H56)</f>
        <v/>
      </c>
      <c r="I49" s="280">
        <f>Zwischenprüfung!I56</f>
        <v>0</v>
      </c>
      <c r="J49" s="281" t="str">
        <f>Zwischenprüfung!M56</f>
        <v/>
      </c>
      <c r="K49" s="282" t="str">
        <f>Zwischenprüfung!O56</f>
        <v/>
      </c>
      <c r="L49" s="283" t="str">
        <f>Zwischenprüfung!N56</f>
        <v/>
      </c>
      <c r="M49" s="283" t="str">
        <f>Zwischenprüfung!AM56</f>
        <v/>
      </c>
      <c r="N49" s="281" t="str">
        <f>Zwischenprüfung!R56</f>
        <v/>
      </c>
      <c r="O49" s="282" t="str">
        <f>Zwischenprüfung!T56</f>
        <v/>
      </c>
      <c r="P49" s="283" t="str">
        <f>Zwischenprüfung!S56</f>
        <v/>
      </c>
      <c r="Q49" s="283" t="str">
        <f>Zwischenprüfung!AN56</f>
        <v/>
      </c>
      <c r="R49" s="281" t="str">
        <f>Zwischenprüfung!X56</f>
        <v/>
      </c>
      <c r="S49" s="282" t="str">
        <f>Zwischenprüfung!Z56</f>
        <v/>
      </c>
      <c r="T49" s="283" t="str">
        <f>Zwischenprüfung!Y56</f>
        <v/>
      </c>
      <c r="U49" s="283" t="str">
        <f>Zwischenprüfung!AO56</f>
        <v/>
      </c>
      <c r="V49" s="286">
        <f>Zwischenprüfung!AA56</f>
        <v>0</v>
      </c>
      <c r="W49" s="288" t="str">
        <f>Zwischenprüfung!AB56</f>
        <v/>
      </c>
      <c r="X49" s="287" t="str">
        <f>Zwischenprüfung!AC56</f>
        <v/>
      </c>
      <c r="Y49" s="288" t="str">
        <f>Zwischenprüfung!AP56</f>
        <v/>
      </c>
      <c r="Z49" s="289" t="str">
        <f>IF((Zwischenprüfung!AD56)="D","nicht bestanden","bestanden")</f>
        <v>bestanden</v>
      </c>
      <c r="AA49" s="281">
        <f>Zwischenprüfung!AE56</f>
        <v>0</v>
      </c>
      <c r="AB49" s="290">
        <f>Zwischenprüfung!AF56</f>
        <v>0</v>
      </c>
      <c r="AC49" s="290">
        <f>Zwischenprüfung!AG56</f>
        <v>0</v>
      </c>
      <c r="AD49" s="290">
        <f>Zwischenprüfung!AH56</f>
        <v>0</v>
      </c>
      <c r="AE49" s="288" t="str">
        <f>Zwischenprüfung!AI56</f>
        <v/>
      </c>
      <c r="AF49" s="287" t="str">
        <f>Zwischenprüfung!AJ56</f>
        <v/>
      </c>
      <c r="AG49" s="288" t="str">
        <f>Zwischenprüfung!AQ56</f>
        <v/>
      </c>
      <c r="AH49" s="291" t="str">
        <f>IF((Zwischenprüfung!AK56)="D","nicht bestanden","bestanden")</f>
        <v>bestanden</v>
      </c>
      <c r="AI49" s="294" t="str">
        <f>IF(Zwischenprüfung!AL56="","",Zwischenprüfung!AL56)</f>
        <v/>
      </c>
    </row>
    <row r="50" spans="1:35">
      <c r="A50" s="276">
        <f>Zwischenprüfung!A57</f>
        <v>0</v>
      </c>
      <c r="B50" s="277">
        <f>Zwischenprüfung!B57</f>
        <v>0</v>
      </c>
      <c r="C50" s="277">
        <f>Zwischenprüfung!C57</f>
        <v>0</v>
      </c>
      <c r="D50" s="277">
        <f>Zwischenprüfung!D57</f>
        <v>0</v>
      </c>
      <c r="E50" s="277">
        <f>Zwischenprüfung!E57</f>
        <v>0</v>
      </c>
      <c r="F50" s="278">
        <f>Zwischenprüfung!F57</f>
        <v>0</v>
      </c>
      <c r="G50" s="277">
        <f>Zwischenprüfung!G57</f>
        <v>0</v>
      </c>
      <c r="H50" s="279" t="str">
        <f>IF(Zwischenprüfung!H57="","",Zwischenprüfung!H57)</f>
        <v/>
      </c>
      <c r="I50" s="280">
        <f>Zwischenprüfung!I57</f>
        <v>0</v>
      </c>
      <c r="J50" s="281" t="str">
        <f>Zwischenprüfung!M57</f>
        <v/>
      </c>
      <c r="K50" s="282" t="str">
        <f>Zwischenprüfung!O57</f>
        <v/>
      </c>
      <c r="L50" s="283" t="str">
        <f>Zwischenprüfung!N57</f>
        <v/>
      </c>
      <c r="M50" s="283" t="str">
        <f>Zwischenprüfung!AM57</f>
        <v/>
      </c>
      <c r="N50" s="281" t="str">
        <f>Zwischenprüfung!R57</f>
        <v/>
      </c>
      <c r="O50" s="282" t="str">
        <f>Zwischenprüfung!T57</f>
        <v/>
      </c>
      <c r="P50" s="283" t="str">
        <f>Zwischenprüfung!S57</f>
        <v/>
      </c>
      <c r="Q50" s="283" t="str">
        <f>Zwischenprüfung!AN57</f>
        <v/>
      </c>
      <c r="R50" s="281" t="str">
        <f>Zwischenprüfung!X57</f>
        <v/>
      </c>
      <c r="S50" s="282" t="str">
        <f>Zwischenprüfung!Z57</f>
        <v/>
      </c>
      <c r="T50" s="283" t="str">
        <f>Zwischenprüfung!Y57</f>
        <v/>
      </c>
      <c r="U50" s="283" t="str">
        <f>Zwischenprüfung!AO57</f>
        <v/>
      </c>
      <c r="V50" s="286">
        <f>Zwischenprüfung!AA57</f>
        <v>0</v>
      </c>
      <c r="W50" s="288" t="str">
        <f>Zwischenprüfung!AB57</f>
        <v/>
      </c>
      <c r="X50" s="287" t="str">
        <f>Zwischenprüfung!AC57</f>
        <v/>
      </c>
      <c r="Y50" s="288" t="str">
        <f>Zwischenprüfung!AP57</f>
        <v/>
      </c>
      <c r="Z50" s="289" t="str">
        <f>IF((Zwischenprüfung!AD57)="D","nicht bestanden","bestanden")</f>
        <v>bestanden</v>
      </c>
      <c r="AA50" s="281">
        <f>Zwischenprüfung!AE57</f>
        <v>0</v>
      </c>
      <c r="AB50" s="290">
        <f>Zwischenprüfung!AF57</f>
        <v>0</v>
      </c>
      <c r="AC50" s="290">
        <f>Zwischenprüfung!AG57</f>
        <v>0</v>
      </c>
      <c r="AD50" s="290">
        <f>Zwischenprüfung!AH57</f>
        <v>0</v>
      </c>
      <c r="AE50" s="288" t="str">
        <f>Zwischenprüfung!AI57</f>
        <v/>
      </c>
      <c r="AF50" s="287" t="str">
        <f>Zwischenprüfung!AJ57</f>
        <v/>
      </c>
      <c r="AG50" s="288" t="str">
        <f>Zwischenprüfung!AQ57</f>
        <v/>
      </c>
      <c r="AH50" s="291" t="str">
        <f>IF((Zwischenprüfung!AK57)="D","nicht bestanden","bestanden")</f>
        <v>bestanden</v>
      </c>
      <c r="AI50" s="294" t="str">
        <f>IF(Zwischenprüfung!AL57="","",Zwischenprüfung!AL57)</f>
        <v/>
      </c>
    </row>
    <row r="51" spans="1:35">
      <c r="A51" s="276">
        <f>Zwischenprüfung!A58</f>
        <v>0</v>
      </c>
      <c r="B51" s="277">
        <f>Zwischenprüfung!B58</f>
        <v>0</v>
      </c>
      <c r="C51" s="277">
        <f>Zwischenprüfung!C58</f>
        <v>0</v>
      </c>
      <c r="D51" s="277">
        <f>Zwischenprüfung!D58</f>
        <v>0</v>
      </c>
      <c r="E51" s="277">
        <f>Zwischenprüfung!E58</f>
        <v>0</v>
      </c>
      <c r="F51" s="278">
        <f>Zwischenprüfung!F58</f>
        <v>0</v>
      </c>
      <c r="G51" s="277">
        <f>Zwischenprüfung!G58</f>
        <v>0</v>
      </c>
      <c r="H51" s="279" t="str">
        <f>IF(Zwischenprüfung!H58="","",Zwischenprüfung!H58)</f>
        <v/>
      </c>
      <c r="I51" s="280">
        <f>Zwischenprüfung!I58</f>
        <v>0</v>
      </c>
      <c r="J51" s="281" t="str">
        <f>Zwischenprüfung!M58</f>
        <v/>
      </c>
      <c r="K51" s="282" t="str">
        <f>Zwischenprüfung!O58</f>
        <v/>
      </c>
      <c r="L51" s="283" t="str">
        <f>Zwischenprüfung!N58</f>
        <v/>
      </c>
      <c r="M51" s="283" t="str">
        <f>Zwischenprüfung!AM58</f>
        <v/>
      </c>
      <c r="N51" s="281" t="str">
        <f>Zwischenprüfung!R58</f>
        <v/>
      </c>
      <c r="O51" s="282" t="str">
        <f>Zwischenprüfung!T58</f>
        <v/>
      </c>
      <c r="P51" s="283" t="str">
        <f>Zwischenprüfung!S58</f>
        <v/>
      </c>
      <c r="Q51" s="283" t="str">
        <f>Zwischenprüfung!AN58</f>
        <v/>
      </c>
      <c r="R51" s="281" t="str">
        <f>Zwischenprüfung!X58</f>
        <v/>
      </c>
      <c r="S51" s="282" t="str">
        <f>Zwischenprüfung!Z58</f>
        <v/>
      </c>
      <c r="T51" s="283" t="str">
        <f>Zwischenprüfung!Y58</f>
        <v/>
      </c>
      <c r="U51" s="283" t="str">
        <f>Zwischenprüfung!AO58</f>
        <v/>
      </c>
      <c r="V51" s="286">
        <f>Zwischenprüfung!AA58</f>
        <v>0</v>
      </c>
      <c r="W51" s="288" t="str">
        <f>Zwischenprüfung!AB58</f>
        <v/>
      </c>
      <c r="X51" s="287" t="str">
        <f>Zwischenprüfung!AC58</f>
        <v/>
      </c>
      <c r="Y51" s="288" t="str">
        <f>Zwischenprüfung!AP58</f>
        <v/>
      </c>
      <c r="Z51" s="289" t="str">
        <f>IF((Zwischenprüfung!AD58)="D","nicht bestanden","bestanden")</f>
        <v>bestanden</v>
      </c>
      <c r="AA51" s="281">
        <f>Zwischenprüfung!AE58</f>
        <v>0</v>
      </c>
      <c r="AB51" s="290">
        <f>Zwischenprüfung!AF58</f>
        <v>0</v>
      </c>
      <c r="AC51" s="290">
        <f>Zwischenprüfung!AG58</f>
        <v>0</v>
      </c>
      <c r="AD51" s="290">
        <f>Zwischenprüfung!AH58</f>
        <v>0</v>
      </c>
      <c r="AE51" s="288" t="str">
        <f>Zwischenprüfung!AI58</f>
        <v/>
      </c>
      <c r="AF51" s="287" t="str">
        <f>Zwischenprüfung!AJ58</f>
        <v/>
      </c>
      <c r="AG51" s="288" t="str">
        <f>Zwischenprüfung!AQ58</f>
        <v/>
      </c>
      <c r="AH51" s="291" t="str">
        <f>IF((Zwischenprüfung!AK58)="D","nicht bestanden","bestanden")</f>
        <v>bestanden</v>
      </c>
      <c r="AI51" s="294" t="str">
        <f>IF(Zwischenprüfung!AL58="","",Zwischenprüfung!AL58)</f>
        <v/>
      </c>
    </row>
    <row r="52" spans="1:35">
      <c r="A52" s="276">
        <f>Zwischenprüfung!A59</f>
        <v>0</v>
      </c>
      <c r="B52" s="277">
        <f>Zwischenprüfung!B59</f>
        <v>0</v>
      </c>
      <c r="C52" s="277">
        <f>Zwischenprüfung!C59</f>
        <v>0</v>
      </c>
      <c r="D52" s="277">
        <f>Zwischenprüfung!D59</f>
        <v>0</v>
      </c>
      <c r="E52" s="277">
        <f>Zwischenprüfung!E59</f>
        <v>0</v>
      </c>
      <c r="F52" s="278">
        <f>Zwischenprüfung!F59</f>
        <v>0</v>
      </c>
      <c r="G52" s="277">
        <f>Zwischenprüfung!G59</f>
        <v>0</v>
      </c>
      <c r="H52" s="279" t="str">
        <f>IF(Zwischenprüfung!H59="","",Zwischenprüfung!H59)</f>
        <v/>
      </c>
      <c r="I52" s="280">
        <f>Zwischenprüfung!I59</f>
        <v>0</v>
      </c>
      <c r="J52" s="281" t="str">
        <f>Zwischenprüfung!M59</f>
        <v/>
      </c>
      <c r="K52" s="282" t="str">
        <f>Zwischenprüfung!O59</f>
        <v/>
      </c>
      <c r="L52" s="283" t="str">
        <f>Zwischenprüfung!N59</f>
        <v/>
      </c>
      <c r="M52" s="283" t="str">
        <f>Zwischenprüfung!AM59</f>
        <v/>
      </c>
      <c r="N52" s="281" t="str">
        <f>Zwischenprüfung!R59</f>
        <v/>
      </c>
      <c r="O52" s="282" t="str">
        <f>Zwischenprüfung!T59</f>
        <v/>
      </c>
      <c r="P52" s="283" t="str">
        <f>Zwischenprüfung!S59</f>
        <v/>
      </c>
      <c r="Q52" s="283" t="str">
        <f>Zwischenprüfung!AN59</f>
        <v/>
      </c>
      <c r="R52" s="281" t="str">
        <f>Zwischenprüfung!X59</f>
        <v/>
      </c>
      <c r="S52" s="282" t="str">
        <f>Zwischenprüfung!Z59</f>
        <v/>
      </c>
      <c r="T52" s="283" t="str">
        <f>Zwischenprüfung!Y59</f>
        <v/>
      </c>
      <c r="U52" s="283" t="str">
        <f>Zwischenprüfung!AO59</f>
        <v/>
      </c>
      <c r="V52" s="286">
        <f>Zwischenprüfung!AA59</f>
        <v>0</v>
      </c>
      <c r="W52" s="288" t="str">
        <f>Zwischenprüfung!AB59</f>
        <v/>
      </c>
      <c r="X52" s="287" t="str">
        <f>Zwischenprüfung!AC59</f>
        <v/>
      </c>
      <c r="Y52" s="288" t="str">
        <f>Zwischenprüfung!AP59</f>
        <v/>
      </c>
      <c r="Z52" s="289" t="str">
        <f>IF((Zwischenprüfung!AD59)="D","nicht bestanden","bestanden")</f>
        <v>bestanden</v>
      </c>
      <c r="AA52" s="281">
        <f>Zwischenprüfung!AE59</f>
        <v>0</v>
      </c>
      <c r="AB52" s="290">
        <f>Zwischenprüfung!AF59</f>
        <v>0</v>
      </c>
      <c r="AC52" s="290">
        <f>Zwischenprüfung!AG59</f>
        <v>0</v>
      </c>
      <c r="AD52" s="290">
        <f>Zwischenprüfung!AH59</f>
        <v>0</v>
      </c>
      <c r="AE52" s="288" t="str">
        <f>Zwischenprüfung!AI59</f>
        <v/>
      </c>
      <c r="AF52" s="287" t="str">
        <f>Zwischenprüfung!AJ59</f>
        <v/>
      </c>
      <c r="AG52" s="288" t="str">
        <f>Zwischenprüfung!AQ59</f>
        <v/>
      </c>
      <c r="AH52" s="291" t="str">
        <f>IF((Zwischenprüfung!AK59)="D","nicht bestanden","bestanden")</f>
        <v>bestanden</v>
      </c>
      <c r="AI52" s="294" t="str">
        <f>IF(Zwischenprüfung!AL59="","",Zwischenprüfung!AL59)</f>
        <v/>
      </c>
    </row>
    <row r="53" spans="1:35">
      <c r="A53" s="276">
        <f>Zwischenprüfung!A60</f>
        <v>0</v>
      </c>
      <c r="B53" s="277">
        <f>Zwischenprüfung!B60</f>
        <v>0</v>
      </c>
      <c r="C53" s="277">
        <f>Zwischenprüfung!C60</f>
        <v>0</v>
      </c>
      <c r="D53" s="277">
        <f>Zwischenprüfung!D60</f>
        <v>0</v>
      </c>
      <c r="E53" s="277">
        <f>Zwischenprüfung!E60</f>
        <v>0</v>
      </c>
      <c r="F53" s="278">
        <f>Zwischenprüfung!F60</f>
        <v>0</v>
      </c>
      <c r="G53" s="277">
        <f>Zwischenprüfung!G60</f>
        <v>0</v>
      </c>
      <c r="H53" s="279" t="str">
        <f>IF(Zwischenprüfung!H60="","",Zwischenprüfung!H60)</f>
        <v/>
      </c>
      <c r="I53" s="280">
        <f>Zwischenprüfung!I60</f>
        <v>0</v>
      </c>
      <c r="J53" s="281" t="str">
        <f>Zwischenprüfung!M60</f>
        <v/>
      </c>
      <c r="K53" s="282" t="str">
        <f>Zwischenprüfung!O60</f>
        <v/>
      </c>
      <c r="L53" s="283" t="str">
        <f>Zwischenprüfung!N60</f>
        <v/>
      </c>
      <c r="M53" s="283" t="str">
        <f>Zwischenprüfung!AM60</f>
        <v/>
      </c>
      <c r="N53" s="281" t="str">
        <f>Zwischenprüfung!R60</f>
        <v/>
      </c>
      <c r="O53" s="282" t="str">
        <f>Zwischenprüfung!T60</f>
        <v/>
      </c>
      <c r="P53" s="283" t="str">
        <f>Zwischenprüfung!S60</f>
        <v/>
      </c>
      <c r="Q53" s="283" t="str">
        <f>Zwischenprüfung!AN60</f>
        <v/>
      </c>
      <c r="R53" s="281" t="str">
        <f>Zwischenprüfung!X60</f>
        <v/>
      </c>
      <c r="S53" s="282" t="str">
        <f>Zwischenprüfung!Z60</f>
        <v/>
      </c>
      <c r="T53" s="283" t="str">
        <f>Zwischenprüfung!Y60</f>
        <v/>
      </c>
      <c r="U53" s="283" t="str">
        <f>Zwischenprüfung!AO60</f>
        <v/>
      </c>
      <c r="V53" s="286">
        <f>Zwischenprüfung!AA60</f>
        <v>0</v>
      </c>
      <c r="W53" s="288" t="str">
        <f>Zwischenprüfung!AB60</f>
        <v/>
      </c>
      <c r="X53" s="287" t="str">
        <f>Zwischenprüfung!AC60</f>
        <v/>
      </c>
      <c r="Y53" s="288" t="str">
        <f>Zwischenprüfung!AP60</f>
        <v/>
      </c>
      <c r="Z53" s="289" t="str">
        <f>IF((Zwischenprüfung!AD60)="D","nicht bestanden","bestanden")</f>
        <v>bestanden</v>
      </c>
      <c r="AA53" s="281">
        <f>Zwischenprüfung!AE60</f>
        <v>0</v>
      </c>
      <c r="AB53" s="290">
        <f>Zwischenprüfung!AF60</f>
        <v>0</v>
      </c>
      <c r="AC53" s="290">
        <f>Zwischenprüfung!AG60</f>
        <v>0</v>
      </c>
      <c r="AD53" s="290">
        <f>Zwischenprüfung!AH60</f>
        <v>0</v>
      </c>
      <c r="AE53" s="288" t="str">
        <f>Zwischenprüfung!AI60</f>
        <v/>
      </c>
      <c r="AF53" s="287" t="str">
        <f>Zwischenprüfung!AJ60</f>
        <v/>
      </c>
      <c r="AG53" s="288" t="str">
        <f>Zwischenprüfung!AQ60</f>
        <v/>
      </c>
      <c r="AH53" s="291" t="str">
        <f>IF((Zwischenprüfung!AK60)="D","nicht bestanden","bestanden")</f>
        <v>bestanden</v>
      </c>
      <c r="AI53" s="294" t="str">
        <f>IF(Zwischenprüfung!AL60="","",Zwischenprüfung!AL60)</f>
        <v/>
      </c>
    </row>
    <row r="54" spans="1:35">
      <c r="A54" s="276">
        <f>Zwischenprüfung!A61</f>
        <v>0</v>
      </c>
      <c r="B54" s="277">
        <f>Zwischenprüfung!B61</f>
        <v>0</v>
      </c>
      <c r="C54" s="277">
        <f>Zwischenprüfung!C61</f>
        <v>0</v>
      </c>
      <c r="D54" s="277">
        <f>Zwischenprüfung!D61</f>
        <v>0</v>
      </c>
      <c r="E54" s="277">
        <f>Zwischenprüfung!E61</f>
        <v>0</v>
      </c>
      <c r="F54" s="278">
        <f>Zwischenprüfung!F61</f>
        <v>0</v>
      </c>
      <c r="G54" s="277">
        <f>Zwischenprüfung!G61</f>
        <v>0</v>
      </c>
      <c r="H54" s="279" t="str">
        <f>IF(Zwischenprüfung!H61="","",Zwischenprüfung!H61)</f>
        <v/>
      </c>
      <c r="I54" s="280">
        <f>Zwischenprüfung!I61</f>
        <v>0</v>
      </c>
      <c r="J54" s="281" t="str">
        <f>Zwischenprüfung!M61</f>
        <v/>
      </c>
      <c r="K54" s="282" t="str">
        <f>Zwischenprüfung!O61</f>
        <v/>
      </c>
      <c r="L54" s="283" t="str">
        <f>Zwischenprüfung!N61</f>
        <v/>
      </c>
      <c r="M54" s="283" t="str">
        <f>Zwischenprüfung!AM61</f>
        <v/>
      </c>
      <c r="N54" s="281" t="str">
        <f>Zwischenprüfung!R61</f>
        <v/>
      </c>
      <c r="O54" s="282" t="str">
        <f>Zwischenprüfung!T61</f>
        <v/>
      </c>
      <c r="P54" s="283" t="str">
        <f>Zwischenprüfung!S61</f>
        <v/>
      </c>
      <c r="Q54" s="283" t="str">
        <f>Zwischenprüfung!AN61</f>
        <v/>
      </c>
      <c r="R54" s="281" t="str">
        <f>Zwischenprüfung!X61</f>
        <v/>
      </c>
      <c r="S54" s="282" t="str">
        <f>Zwischenprüfung!Z61</f>
        <v/>
      </c>
      <c r="T54" s="283" t="str">
        <f>Zwischenprüfung!Y61</f>
        <v/>
      </c>
      <c r="U54" s="283" t="str">
        <f>Zwischenprüfung!AO61</f>
        <v/>
      </c>
      <c r="V54" s="286">
        <f>Zwischenprüfung!AA61</f>
        <v>0</v>
      </c>
      <c r="W54" s="288" t="str">
        <f>Zwischenprüfung!AB61</f>
        <v/>
      </c>
      <c r="X54" s="287" t="str">
        <f>Zwischenprüfung!AC61</f>
        <v/>
      </c>
      <c r="Y54" s="288" t="str">
        <f>Zwischenprüfung!AP61</f>
        <v/>
      </c>
      <c r="Z54" s="289" t="str">
        <f>IF((Zwischenprüfung!AD61)="D","nicht bestanden","bestanden")</f>
        <v>bestanden</v>
      </c>
      <c r="AA54" s="281">
        <f>Zwischenprüfung!AE61</f>
        <v>0</v>
      </c>
      <c r="AB54" s="290">
        <f>Zwischenprüfung!AF61</f>
        <v>0</v>
      </c>
      <c r="AC54" s="290">
        <f>Zwischenprüfung!AG61</f>
        <v>0</v>
      </c>
      <c r="AD54" s="290">
        <f>Zwischenprüfung!AH61</f>
        <v>0</v>
      </c>
      <c r="AE54" s="288" t="str">
        <f>Zwischenprüfung!AI61</f>
        <v/>
      </c>
      <c r="AF54" s="287" t="str">
        <f>Zwischenprüfung!AJ61</f>
        <v/>
      </c>
      <c r="AG54" s="288" t="str">
        <f>Zwischenprüfung!AQ61</f>
        <v/>
      </c>
      <c r="AH54" s="291" t="str">
        <f>IF((Zwischenprüfung!AK61)="D","nicht bestanden","bestanden")</f>
        <v>bestanden</v>
      </c>
      <c r="AI54" s="294" t="str">
        <f>IF(Zwischenprüfung!AL61="","",Zwischenprüfung!AL61)</f>
        <v/>
      </c>
    </row>
    <row r="55" spans="1:35">
      <c r="A55" s="276">
        <f>Zwischenprüfung!A62</f>
        <v>0</v>
      </c>
      <c r="B55" s="277">
        <f>Zwischenprüfung!B62</f>
        <v>0</v>
      </c>
      <c r="C55" s="277">
        <f>Zwischenprüfung!C62</f>
        <v>0</v>
      </c>
      <c r="D55" s="277">
        <f>Zwischenprüfung!D62</f>
        <v>0</v>
      </c>
      <c r="E55" s="277">
        <f>Zwischenprüfung!E62</f>
        <v>0</v>
      </c>
      <c r="F55" s="278">
        <f>Zwischenprüfung!F62</f>
        <v>0</v>
      </c>
      <c r="G55" s="277">
        <f>Zwischenprüfung!G62</f>
        <v>0</v>
      </c>
      <c r="H55" s="279" t="str">
        <f>IF(Zwischenprüfung!H62="","",Zwischenprüfung!H62)</f>
        <v/>
      </c>
      <c r="I55" s="280">
        <f>Zwischenprüfung!I62</f>
        <v>0</v>
      </c>
      <c r="J55" s="281" t="str">
        <f>Zwischenprüfung!M62</f>
        <v/>
      </c>
      <c r="K55" s="282" t="str">
        <f>Zwischenprüfung!O62</f>
        <v/>
      </c>
      <c r="L55" s="283" t="str">
        <f>Zwischenprüfung!N62</f>
        <v/>
      </c>
      <c r="M55" s="283" t="str">
        <f>Zwischenprüfung!AM62</f>
        <v/>
      </c>
      <c r="N55" s="281" t="str">
        <f>Zwischenprüfung!R62</f>
        <v/>
      </c>
      <c r="O55" s="282" t="str">
        <f>Zwischenprüfung!T62</f>
        <v/>
      </c>
      <c r="P55" s="283" t="str">
        <f>Zwischenprüfung!S62</f>
        <v/>
      </c>
      <c r="Q55" s="283" t="str">
        <f>Zwischenprüfung!AN62</f>
        <v/>
      </c>
      <c r="R55" s="281" t="str">
        <f>Zwischenprüfung!X62</f>
        <v/>
      </c>
      <c r="S55" s="282" t="str">
        <f>Zwischenprüfung!Z62</f>
        <v/>
      </c>
      <c r="T55" s="283" t="str">
        <f>Zwischenprüfung!Y62</f>
        <v/>
      </c>
      <c r="U55" s="283" t="str">
        <f>Zwischenprüfung!AO62</f>
        <v/>
      </c>
      <c r="V55" s="286">
        <f>Zwischenprüfung!AA62</f>
        <v>0</v>
      </c>
      <c r="W55" s="288" t="str">
        <f>Zwischenprüfung!AB62</f>
        <v/>
      </c>
      <c r="X55" s="287" t="str">
        <f>Zwischenprüfung!AC62</f>
        <v/>
      </c>
      <c r="Y55" s="288" t="str">
        <f>Zwischenprüfung!AP62</f>
        <v/>
      </c>
      <c r="Z55" s="289" t="str">
        <f>IF((Zwischenprüfung!AD62)="D","nicht bestanden","bestanden")</f>
        <v>bestanden</v>
      </c>
      <c r="AA55" s="281">
        <f>Zwischenprüfung!AE62</f>
        <v>0</v>
      </c>
      <c r="AB55" s="290">
        <f>Zwischenprüfung!AF62</f>
        <v>0</v>
      </c>
      <c r="AC55" s="290">
        <f>Zwischenprüfung!AG62</f>
        <v>0</v>
      </c>
      <c r="AD55" s="290">
        <f>Zwischenprüfung!AH62</f>
        <v>0</v>
      </c>
      <c r="AE55" s="288" t="str">
        <f>Zwischenprüfung!AI62</f>
        <v/>
      </c>
      <c r="AF55" s="287" t="str">
        <f>Zwischenprüfung!AJ62</f>
        <v/>
      </c>
      <c r="AG55" s="288" t="str">
        <f>Zwischenprüfung!AQ62</f>
        <v/>
      </c>
      <c r="AH55" s="291" t="str">
        <f>IF((Zwischenprüfung!AK62)="D","nicht bestanden","bestanden")</f>
        <v>bestanden</v>
      </c>
      <c r="AI55" s="294" t="str">
        <f>IF(Zwischenprüfung!AL62="","",Zwischenprüfung!AL62)</f>
        <v/>
      </c>
    </row>
    <row r="56" spans="1:35">
      <c r="A56" s="276">
        <f>Zwischenprüfung!A63</f>
        <v>0</v>
      </c>
      <c r="B56" s="277">
        <f>Zwischenprüfung!B63</f>
        <v>0</v>
      </c>
      <c r="C56" s="277">
        <f>Zwischenprüfung!C63</f>
        <v>0</v>
      </c>
      <c r="D56" s="277">
        <f>Zwischenprüfung!D63</f>
        <v>0</v>
      </c>
      <c r="E56" s="277">
        <f>Zwischenprüfung!E63</f>
        <v>0</v>
      </c>
      <c r="F56" s="278">
        <f>Zwischenprüfung!F63</f>
        <v>0</v>
      </c>
      <c r="G56" s="277">
        <f>Zwischenprüfung!G63</f>
        <v>0</v>
      </c>
      <c r="H56" s="279" t="str">
        <f>IF(Zwischenprüfung!H63="","",Zwischenprüfung!H63)</f>
        <v/>
      </c>
      <c r="I56" s="280">
        <f>Zwischenprüfung!I63</f>
        <v>0</v>
      </c>
      <c r="J56" s="281" t="str">
        <f>Zwischenprüfung!M63</f>
        <v/>
      </c>
      <c r="K56" s="282" t="str">
        <f>Zwischenprüfung!O63</f>
        <v/>
      </c>
      <c r="L56" s="283" t="str">
        <f>Zwischenprüfung!N63</f>
        <v/>
      </c>
      <c r="M56" s="283" t="str">
        <f>Zwischenprüfung!AM63</f>
        <v/>
      </c>
      <c r="N56" s="281" t="str">
        <f>Zwischenprüfung!R63</f>
        <v/>
      </c>
      <c r="O56" s="282" t="str">
        <f>Zwischenprüfung!T63</f>
        <v/>
      </c>
      <c r="P56" s="283" t="str">
        <f>Zwischenprüfung!S63</f>
        <v/>
      </c>
      <c r="Q56" s="283" t="str">
        <f>Zwischenprüfung!AN63</f>
        <v/>
      </c>
      <c r="R56" s="281" t="str">
        <f>Zwischenprüfung!X63</f>
        <v/>
      </c>
      <c r="S56" s="282" t="str">
        <f>Zwischenprüfung!Z63</f>
        <v/>
      </c>
      <c r="T56" s="283" t="str">
        <f>Zwischenprüfung!Y63</f>
        <v/>
      </c>
      <c r="U56" s="283" t="str">
        <f>Zwischenprüfung!AO63</f>
        <v/>
      </c>
      <c r="V56" s="286">
        <f>Zwischenprüfung!AA63</f>
        <v>0</v>
      </c>
      <c r="W56" s="288" t="str">
        <f>Zwischenprüfung!AB63</f>
        <v/>
      </c>
      <c r="X56" s="287" t="str">
        <f>Zwischenprüfung!AC63</f>
        <v/>
      </c>
      <c r="Y56" s="288" t="str">
        <f>Zwischenprüfung!AP63</f>
        <v/>
      </c>
      <c r="Z56" s="289" t="str">
        <f>IF((Zwischenprüfung!AD63)="D","nicht bestanden","bestanden")</f>
        <v>bestanden</v>
      </c>
      <c r="AA56" s="281">
        <f>Zwischenprüfung!AE63</f>
        <v>0</v>
      </c>
      <c r="AB56" s="290">
        <f>Zwischenprüfung!AF63</f>
        <v>0</v>
      </c>
      <c r="AC56" s="290">
        <f>Zwischenprüfung!AG63</f>
        <v>0</v>
      </c>
      <c r="AD56" s="290">
        <f>Zwischenprüfung!AH63</f>
        <v>0</v>
      </c>
      <c r="AE56" s="288" t="str">
        <f>Zwischenprüfung!AI63</f>
        <v/>
      </c>
      <c r="AF56" s="287" t="str">
        <f>Zwischenprüfung!AJ63</f>
        <v/>
      </c>
      <c r="AG56" s="288" t="str">
        <f>Zwischenprüfung!AQ63</f>
        <v/>
      </c>
      <c r="AH56" s="291" t="str">
        <f>IF((Zwischenprüfung!AK63)="D","nicht bestanden","bestanden")</f>
        <v>bestanden</v>
      </c>
      <c r="AI56" s="294" t="str">
        <f>IF(Zwischenprüfung!AL63="","",Zwischenprüfung!AL63)</f>
        <v/>
      </c>
    </row>
    <row r="57" spans="1:35">
      <c r="A57" s="276">
        <f>Zwischenprüfung!A64</f>
        <v>0</v>
      </c>
      <c r="B57" s="277">
        <f>Zwischenprüfung!B64</f>
        <v>0</v>
      </c>
      <c r="C57" s="277">
        <f>Zwischenprüfung!C64</f>
        <v>0</v>
      </c>
      <c r="D57" s="277">
        <f>Zwischenprüfung!D64</f>
        <v>0</v>
      </c>
      <c r="E57" s="277">
        <f>Zwischenprüfung!E64</f>
        <v>0</v>
      </c>
      <c r="F57" s="278">
        <f>Zwischenprüfung!F64</f>
        <v>0</v>
      </c>
      <c r="G57" s="277">
        <f>Zwischenprüfung!G64</f>
        <v>0</v>
      </c>
      <c r="H57" s="279" t="str">
        <f>IF(Zwischenprüfung!H64="","",Zwischenprüfung!H64)</f>
        <v/>
      </c>
      <c r="I57" s="280">
        <f>Zwischenprüfung!I64</f>
        <v>0</v>
      </c>
      <c r="J57" s="281" t="str">
        <f>Zwischenprüfung!M64</f>
        <v/>
      </c>
      <c r="K57" s="282" t="str">
        <f>Zwischenprüfung!O64</f>
        <v/>
      </c>
      <c r="L57" s="283" t="str">
        <f>Zwischenprüfung!N64</f>
        <v/>
      </c>
      <c r="M57" s="283" t="str">
        <f>Zwischenprüfung!AM64</f>
        <v/>
      </c>
      <c r="N57" s="281" t="str">
        <f>Zwischenprüfung!R64</f>
        <v/>
      </c>
      <c r="O57" s="282" t="str">
        <f>Zwischenprüfung!T64</f>
        <v/>
      </c>
      <c r="P57" s="283" t="str">
        <f>Zwischenprüfung!S64</f>
        <v/>
      </c>
      <c r="Q57" s="283" t="str">
        <f>Zwischenprüfung!AN64</f>
        <v/>
      </c>
      <c r="R57" s="281" t="str">
        <f>Zwischenprüfung!X64</f>
        <v/>
      </c>
      <c r="S57" s="282" t="str">
        <f>Zwischenprüfung!Z64</f>
        <v/>
      </c>
      <c r="T57" s="283" t="str">
        <f>Zwischenprüfung!Y64</f>
        <v/>
      </c>
      <c r="U57" s="283" t="str">
        <f>Zwischenprüfung!AO64</f>
        <v/>
      </c>
      <c r="V57" s="286">
        <f>Zwischenprüfung!AA64</f>
        <v>0</v>
      </c>
      <c r="W57" s="288" t="str">
        <f>Zwischenprüfung!AB64</f>
        <v/>
      </c>
      <c r="X57" s="287" t="str">
        <f>Zwischenprüfung!AC64</f>
        <v/>
      </c>
      <c r="Y57" s="288" t="str">
        <f>Zwischenprüfung!AP64</f>
        <v/>
      </c>
      <c r="Z57" s="289" t="str">
        <f>IF((Zwischenprüfung!AD64)="D","nicht bestanden","bestanden")</f>
        <v>bestanden</v>
      </c>
      <c r="AA57" s="281">
        <f>Zwischenprüfung!AE64</f>
        <v>0</v>
      </c>
      <c r="AB57" s="290">
        <f>Zwischenprüfung!AF64</f>
        <v>0</v>
      </c>
      <c r="AC57" s="290">
        <f>Zwischenprüfung!AG64</f>
        <v>0</v>
      </c>
      <c r="AD57" s="290">
        <f>Zwischenprüfung!AH64</f>
        <v>0</v>
      </c>
      <c r="AE57" s="288" t="str">
        <f>Zwischenprüfung!AI64</f>
        <v/>
      </c>
      <c r="AF57" s="287" t="str">
        <f>Zwischenprüfung!AJ64</f>
        <v/>
      </c>
      <c r="AG57" s="288" t="str">
        <f>Zwischenprüfung!AQ64</f>
        <v/>
      </c>
      <c r="AH57" s="291" t="str">
        <f>IF((Zwischenprüfung!AK64)="D","nicht bestanden","bestanden")</f>
        <v>bestanden</v>
      </c>
      <c r="AI57" s="294" t="str">
        <f>IF(Zwischenprüfung!AL64="","",Zwischenprüfung!AL64)</f>
        <v/>
      </c>
    </row>
    <row r="58" spans="1:35">
      <c r="A58" s="276">
        <f>Zwischenprüfung!A65</f>
        <v>0</v>
      </c>
      <c r="B58" s="277">
        <f>Zwischenprüfung!B65</f>
        <v>0</v>
      </c>
      <c r="C58" s="277">
        <f>Zwischenprüfung!C65</f>
        <v>0</v>
      </c>
      <c r="D58" s="277">
        <f>Zwischenprüfung!D65</f>
        <v>0</v>
      </c>
      <c r="E58" s="277">
        <f>Zwischenprüfung!E65</f>
        <v>0</v>
      </c>
      <c r="F58" s="278">
        <f>Zwischenprüfung!F65</f>
        <v>0</v>
      </c>
      <c r="G58" s="277">
        <f>Zwischenprüfung!G65</f>
        <v>0</v>
      </c>
      <c r="H58" s="279" t="str">
        <f>IF(Zwischenprüfung!H65="","",Zwischenprüfung!H65)</f>
        <v/>
      </c>
      <c r="I58" s="280">
        <f>Zwischenprüfung!I65</f>
        <v>0</v>
      </c>
      <c r="J58" s="281" t="str">
        <f>Zwischenprüfung!M65</f>
        <v/>
      </c>
      <c r="K58" s="282" t="str">
        <f>Zwischenprüfung!O65</f>
        <v/>
      </c>
      <c r="L58" s="283" t="str">
        <f>Zwischenprüfung!N65</f>
        <v/>
      </c>
      <c r="M58" s="283" t="str">
        <f>Zwischenprüfung!AM65</f>
        <v/>
      </c>
      <c r="N58" s="281" t="str">
        <f>Zwischenprüfung!R65</f>
        <v/>
      </c>
      <c r="O58" s="282" t="str">
        <f>Zwischenprüfung!T65</f>
        <v/>
      </c>
      <c r="P58" s="283" t="str">
        <f>Zwischenprüfung!S65</f>
        <v/>
      </c>
      <c r="Q58" s="283" t="str">
        <f>Zwischenprüfung!AN65</f>
        <v/>
      </c>
      <c r="R58" s="281" t="str">
        <f>Zwischenprüfung!X65</f>
        <v/>
      </c>
      <c r="S58" s="282" t="str">
        <f>Zwischenprüfung!Z65</f>
        <v/>
      </c>
      <c r="T58" s="283" t="str">
        <f>Zwischenprüfung!Y65</f>
        <v/>
      </c>
      <c r="U58" s="283" t="str">
        <f>Zwischenprüfung!AO65</f>
        <v/>
      </c>
      <c r="V58" s="286">
        <f>Zwischenprüfung!AA65</f>
        <v>0</v>
      </c>
      <c r="W58" s="288" t="str">
        <f>Zwischenprüfung!AB65</f>
        <v/>
      </c>
      <c r="X58" s="287" t="str">
        <f>Zwischenprüfung!AC65</f>
        <v/>
      </c>
      <c r="Y58" s="288" t="str">
        <f>Zwischenprüfung!AP65</f>
        <v/>
      </c>
      <c r="Z58" s="289" t="str">
        <f>IF((Zwischenprüfung!AD65)="D","nicht bestanden","bestanden")</f>
        <v>bestanden</v>
      </c>
      <c r="AA58" s="281">
        <f>Zwischenprüfung!AE65</f>
        <v>0</v>
      </c>
      <c r="AB58" s="290">
        <f>Zwischenprüfung!AF65</f>
        <v>0</v>
      </c>
      <c r="AC58" s="290">
        <f>Zwischenprüfung!AG65</f>
        <v>0</v>
      </c>
      <c r="AD58" s="290">
        <f>Zwischenprüfung!AH65</f>
        <v>0</v>
      </c>
      <c r="AE58" s="288" t="str">
        <f>Zwischenprüfung!AI65</f>
        <v/>
      </c>
      <c r="AF58" s="287" t="str">
        <f>Zwischenprüfung!AJ65</f>
        <v/>
      </c>
      <c r="AG58" s="288" t="str">
        <f>Zwischenprüfung!AQ65</f>
        <v/>
      </c>
      <c r="AH58" s="291" t="str">
        <f>IF((Zwischenprüfung!AK65)="D","nicht bestanden","bestanden")</f>
        <v>bestanden</v>
      </c>
      <c r="AI58" s="294" t="str">
        <f>IF(Zwischenprüfung!AL65="","",Zwischenprüfung!AL65)</f>
        <v/>
      </c>
    </row>
    <row r="59" spans="1:35">
      <c r="A59" s="276">
        <f>Zwischenprüfung!A66</f>
        <v>0</v>
      </c>
      <c r="B59" s="277">
        <f>Zwischenprüfung!B66</f>
        <v>0</v>
      </c>
      <c r="C59" s="277">
        <f>Zwischenprüfung!C66</f>
        <v>0</v>
      </c>
      <c r="D59" s="277">
        <f>Zwischenprüfung!D66</f>
        <v>0</v>
      </c>
      <c r="E59" s="277">
        <f>Zwischenprüfung!E66</f>
        <v>0</v>
      </c>
      <c r="F59" s="278">
        <f>Zwischenprüfung!F66</f>
        <v>0</v>
      </c>
      <c r="G59" s="277">
        <f>Zwischenprüfung!G66</f>
        <v>0</v>
      </c>
      <c r="H59" s="279" t="str">
        <f>IF(Zwischenprüfung!H66="","",Zwischenprüfung!H66)</f>
        <v/>
      </c>
      <c r="I59" s="280">
        <f>Zwischenprüfung!I66</f>
        <v>0</v>
      </c>
      <c r="J59" s="281" t="str">
        <f>Zwischenprüfung!M66</f>
        <v/>
      </c>
      <c r="K59" s="282" t="str">
        <f>Zwischenprüfung!O66</f>
        <v/>
      </c>
      <c r="L59" s="283" t="str">
        <f>Zwischenprüfung!N66</f>
        <v/>
      </c>
      <c r="M59" s="283" t="str">
        <f>Zwischenprüfung!AM66</f>
        <v/>
      </c>
      <c r="N59" s="281" t="str">
        <f>Zwischenprüfung!R66</f>
        <v/>
      </c>
      <c r="O59" s="282" t="str">
        <f>Zwischenprüfung!T66</f>
        <v/>
      </c>
      <c r="P59" s="283" t="str">
        <f>Zwischenprüfung!S66</f>
        <v/>
      </c>
      <c r="Q59" s="283" t="str">
        <f>Zwischenprüfung!AN66</f>
        <v/>
      </c>
      <c r="R59" s="281" t="str">
        <f>Zwischenprüfung!X66</f>
        <v/>
      </c>
      <c r="S59" s="282" t="str">
        <f>Zwischenprüfung!Z66</f>
        <v/>
      </c>
      <c r="T59" s="283" t="str">
        <f>Zwischenprüfung!Y66</f>
        <v/>
      </c>
      <c r="U59" s="283" t="str">
        <f>Zwischenprüfung!AO66</f>
        <v/>
      </c>
      <c r="V59" s="286">
        <f>Zwischenprüfung!AA66</f>
        <v>0</v>
      </c>
      <c r="W59" s="288" t="str">
        <f>Zwischenprüfung!AB66</f>
        <v/>
      </c>
      <c r="X59" s="287" t="str">
        <f>Zwischenprüfung!AC66</f>
        <v/>
      </c>
      <c r="Y59" s="288" t="str">
        <f>Zwischenprüfung!AP66</f>
        <v/>
      </c>
      <c r="Z59" s="289" t="str">
        <f>IF((Zwischenprüfung!AD66)="D","nicht bestanden","bestanden")</f>
        <v>bestanden</v>
      </c>
      <c r="AA59" s="281">
        <f>Zwischenprüfung!AE66</f>
        <v>0</v>
      </c>
      <c r="AB59" s="290">
        <f>Zwischenprüfung!AF66</f>
        <v>0</v>
      </c>
      <c r="AC59" s="290">
        <f>Zwischenprüfung!AG66</f>
        <v>0</v>
      </c>
      <c r="AD59" s="290">
        <f>Zwischenprüfung!AH66</f>
        <v>0</v>
      </c>
      <c r="AE59" s="288" t="str">
        <f>Zwischenprüfung!AI66</f>
        <v/>
      </c>
      <c r="AF59" s="287" t="str">
        <f>Zwischenprüfung!AJ66</f>
        <v/>
      </c>
      <c r="AG59" s="288" t="str">
        <f>Zwischenprüfung!AQ66</f>
        <v/>
      </c>
      <c r="AH59" s="291" t="str">
        <f>IF((Zwischenprüfung!AK66)="D","nicht bestanden","bestanden")</f>
        <v>bestanden</v>
      </c>
      <c r="AI59" s="294" t="str">
        <f>IF(Zwischenprüfung!AL66="","",Zwischenprüfung!AL66)</f>
        <v/>
      </c>
    </row>
    <row r="60" spans="1:35">
      <c r="A60" s="276">
        <f>Zwischenprüfung!A67</f>
        <v>0</v>
      </c>
      <c r="B60" s="277">
        <f>Zwischenprüfung!B67</f>
        <v>0</v>
      </c>
      <c r="C60" s="277">
        <f>Zwischenprüfung!C67</f>
        <v>0</v>
      </c>
      <c r="D60" s="277">
        <f>Zwischenprüfung!D67</f>
        <v>0</v>
      </c>
      <c r="E60" s="277">
        <f>Zwischenprüfung!E67</f>
        <v>0</v>
      </c>
      <c r="F60" s="278">
        <f>Zwischenprüfung!F67</f>
        <v>0</v>
      </c>
      <c r="G60" s="277">
        <f>Zwischenprüfung!G67</f>
        <v>0</v>
      </c>
      <c r="H60" s="279" t="str">
        <f>IF(Zwischenprüfung!H67="","",Zwischenprüfung!H67)</f>
        <v/>
      </c>
      <c r="I60" s="280">
        <f>Zwischenprüfung!I67</f>
        <v>0</v>
      </c>
      <c r="J60" s="281" t="str">
        <f>Zwischenprüfung!M67</f>
        <v/>
      </c>
      <c r="K60" s="282" t="str">
        <f>Zwischenprüfung!O67</f>
        <v/>
      </c>
      <c r="L60" s="283" t="str">
        <f>Zwischenprüfung!N67</f>
        <v/>
      </c>
      <c r="M60" s="283" t="str">
        <f>Zwischenprüfung!AM67</f>
        <v/>
      </c>
      <c r="N60" s="281" t="str">
        <f>Zwischenprüfung!R67</f>
        <v/>
      </c>
      <c r="O60" s="282" t="str">
        <f>Zwischenprüfung!T67</f>
        <v/>
      </c>
      <c r="P60" s="283" t="str">
        <f>Zwischenprüfung!S67</f>
        <v/>
      </c>
      <c r="Q60" s="283" t="str">
        <f>Zwischenprüfung!AN67</f>
        <v/>
      </c>
      <c r="R60" s="281" t="str">
        <f>Zwischenprüfung!X67</f>
        <v/>
      </c>
      <c r="S60" s="282" t="str">
        <f>Zwischenprüfung!Z67</f>
        <v/>
      </c>
      <c r="T60" s="283" t="str">
        <f>Zwischenprüfung!Y67</f>
        <v/>
      </c>
      <c r="U60" s="283" t="str">
        <f>Zwischenprüfung!AO67</f>
        <v/>
      </c>
      <c r="V60" s="286">
        <f>Zwischenprüfung!AA67</f>
        <v>0</v>
      </c>
      <c r="W60" s="288" t="str">
        <f>Zwischenprüfung!AB67</f>
        <v/>
      </c>
      <c r="X60" s="287" t="str">
        <f>Zwischenprüfung!AC67</f>
        <v/>
      </c>
      <c r="Y60" s="288" t="str">
        <f>Zwischenprüfung!AP67</f>
        <v/>
      </c>
      <c r="Z60" s="289" t="str">
        <f>IF((Zwischenprüfung!AD67)="D","nicht bestanden","bestanden")</f>
        <v>bestanden</v>
      </c>
      <c r="AA60" s="281">
        <f>Zwischenprüfung!AE67</f>
        <v>0</v>
      </c>
      <c r="AB60" s="290">
        <f>Zwischenprüfung!AF67</f>
        <v>0</v>
      </c>
      <c r="AC60" s="290">
        <f>Zwischenprüfung!AG67</f>
        <v>0</v>
      </c>
      <c r="AD60" s="290">
        <f>Zwischenprüfung!AH67</f>
        <v>0</v>
      </c>
      <c r="AE60" s="288" t="str">
        <f>Zwischenprüfung!AI67</f>
        <v/>
      </c>
      <c r="AF60" s="287" t="str">
        <f>Zwischenprüfung!AJ67</f>
        <v/>
      </c>
      <c r="AG60" s="288" t="str">
        <f>Zwischenprüfung!AQ67</f>
        <v/>
      </c>
      <c r="AH60" s="291" t="str">
        <f>IF((Zwischenprüfung!AK67)="D","nicht bestanden","bestanden")</f>
        <v>bestanden</v>
      </c>
      <c r="AI60" s="294" t="str">
        <f>IF(Zwischenprüfung!AL67="","",Zwischenprüfung!AL67)</f>
        <v/>
      </c>
    </row>
    <row r="61" spans="1:35">
      <c r="A61" s="276">
        <f>Zwischenprüfung!A68</f>
        <v>0</v>
      </c>
      <c r="B61" s="277">
        <f>Zwischenprüfung!B68</f>
        <v>0</v>
      </c>
      <c r="C61" s="277">
        <f>Zwischenprüfung!C68</f>
        <v>0</v>
      </c>
      <c r="D61" s="277">
        <f>Zwischenprüfung!D68</f>
        <v>0</v>
      </c>
      <c r="E61" s="277">
        <f>Zwischenprüfung!E68</f>
        <v>0</v>
      </c>
      <c r="F61" s="278">
        <f>Zwischenprüfung!F68</f>
        <v>0</v>
      </c>
      <c r="G61" s="277">
        <f>Zwischenprüfung!G68</f>
        <v>0</v>
      </c>
      <c r="H61" s="279" t="str">
        <f>IF(Zwischenprüfung!H68="","",Zwischenprüfung!H68)</f>
        <v/>
      </c>
      <c r="I61" s="280">
        <f>Zwischenprüfung!I68</f>
        <v>0</v>
      </c>
      <c r="J61" s="281" t="str">
        <f>Zwischenprüfung!M68</f>
        <v/>
      </c>
      <c r="K61" s="282" t="str">
        <f>Zwischenprüfung!O68</f>
        <v/>
      </c>
      <c r="L61" s="283" t="str">
        <f>Zwischenprüfung!N68</f>
        <v/>
      </c>
      <c r="M61" s="283" t="str">
        <f>Zwischenprüfung!AM68</f>
        <v/>
      </c>
      <c r="N61" s="281" t="str">
        <f>Zwischenprüfung!R68</f>
        <v/>
      </c>
      <c r="O61" s="282" t="str">
        <f>Zwischenprüfung!T68</f>
        <v/>
      </c>
      <c r="P61" s="283" t="str">
        <f>Zwischenprüfung!S68</f>
        <v/>
      </c>
      <c r="Q61" s="283" t="str">
        <f>Zwischenprüfung!AN68</f>
        <v/>
      </c>
      <c r="R61" s="281" t="str">
        <f>Zwischenprüfung!X68</f>
        <v/>
      </c>
      <c r="S61" s="282" t="str">
        <f>Zwischenprüfung!Z68</f>
        <v/>
      </c>
      <c r="T61" s="283" t="str">
        <f>Zwischenprüfung!Y68</f>
        <v/>
      </c>
      <c r="U61" s="283" t="str">
        <f>Zwischenprüfung!AO68</f>
        <v/>
      </c>
      <c r="V61" s="286">
        <f>Zwischenprüfung!AA68</f>
        <v>0</v>
      </c>
      <c r="W61" s="288" t="str">
        <f>Zwischenprüfung!AB68</f>
        <v/>
      </c>
      <c r="X61" s="287" t="str">
        <f>Zwischenprüfung!AC68</f>
        <v/>
      </c>
      <c r="Y61" s="288" t="str">
        <f>Zwischenprüfung!AP68</f>
        <v/>
      </c>
      <c r="Z61" s="289" t="str">
        <f>IF((Zwischenprüfung!AD68)="D","nicht bestanden","bestanden")</f>
        <v>bestanden</v>
      </c>
      <c r="AA61" s="281">
        <f>Zwischenprüfung!AE68</f>
        <v>0</v>
      </c>
      <c r="AB61" s="290">
        <f>Zwischenprüfung!AF68</f>
        <v>0</v>
      </c>
      <c r="AC61" s="290">
        <f>Zwischenprüfung!AG68</f>
        <v>0</v>
      </c>
      <c r="AD61" s="290">
        <f>Zwischenprüfung!AH68</f>
        <v>0</v>
      </c>
      <c r="AE61" s="288" t="str">
        <f>Zwischenprüfung!AI68</f>
        <v/>
      </c>
      <c r="AF61" s="287" t="str">
        <f>Zwischenprüfung!AJ68</f>
        <v/>
      </c>
      <c r="AG61" s="288" t="str">
        <f>Zwischenprüfung!AQ68</f>
        <v/>
      </c>
      <c r="AH61" s="291" t="str">
        <f>IF((Zwischenprüfung!AK68)="D","nicht bestanden","bestanden")</f>
        <v>bestanden</v>
      </c>
      <c r="AI61" s="294" t="str">
        <f>IF(Zwischenprüfung!AL68="","",Zwischenprüfung!AL68)</f>
        <v/>
      </c>
    </row>
    <row r="62" spans="1:35">
      <c r="A62" s="276">
        <f>Zwischenprüfung!A69</f>
        <v>0</v>
      </c>
      <c r="B62" s="277">
        <f>Zwischenprüfung!B69</f>
        <v>0</v>
      </c>
      <c r="C62" s="277">
        <f>Zwischenprüfung!C69</f>
        <v>0</v>
      </c>
      <c r="D62" s="277">
        <f>Zwischenprüfung!D69</f>
        <v>0</v>
      </c>
      <c r="E62" s="277">
        <f>Zwischenprüfung!E69</f>
        <v>0</v>
      </c>
      <c r="F62" s="278">
        <f>Zwischenprüfung!F69</f>
        <v>0</v>
      </c>
      <c r="G62" s="277">
        <f>Zwischenprüfung!G69</f>
        <v>0</v>
      </c>
      <c r="H62" s="279" t="str">
        <f>IF(Zwischenprüfung!H69="","",Zwischenprüfung!H69)</f>
        <v/>
      </c>
      <c r="I62" s="280">
        <f>Zwischenprüfung!I69</f>
        <v>0</v>
      </c>
      <c r="J62" s="281" t="str">
        <f>Zwischenprüfung!M69</f>
        <v/>
      </c>
      <c r="K62" s="282" t="str">
        <f>Zwischenprüfung!O69</f>
        <v/>
      </c>
      <c r="L62" s="283" t="str">
        <f>Zwischenprüfung!N69</f>
        <v/>
      </c>
      <c r="M62" s="283" t="str">
        <f>Zwischenprüfung!AM69</f>
        <v/>
      </c>
      <c r="N62" s="281" t="str">
        <f>Zwischenprüfung!R69</f>
        <v/>
      </c>
      <c r="O62" s="282" t="str">
        <f>Zwischenprüfung!T69</f>
        <v/>
      </c>
      <c r="P62" s="283" t="str">
        <f>Zwischenprüfung!S69</f>
        <v/>
      </c>
      <c r="Q62" s="283" t="str">
        <f>Zwischenprüfung!AN69</f>
        <v/>
      </c>
      <c r="R62" s="281" t="str">
        <f>Zwischenprüfung!X69</f>
        <v/>
      </c>
      <c r="S62" s="282" t="str">
        <f>Zwischenprüfung!Z69</f>
        <v/>
      </c>
      <c r="T62" s="283" t="str">
        <f>Zwischenprüfung!Y69</f>
        <v/>
      </c>
      <c r="U62" s="283" t="str">
        <f>Zwischenprüfung!AO69</f>
        <v/>
      </c>
      <c r="V62" s="286">
        <f>Zwischenprüfung!AA69</f>
        <v>0</v>
      </c>
      <c r="W62" s="288" t="str">
        <f>Zwischenprüfung!AB69</f>
        <v/>
      </c>
      <c r="X62" s="287" t="str">
        <f>Zwischenprüfung!AC69</f>
        <v/>
      </c>
      <c r="Y62" s="288" t="str">
        <f>Zwischenprüfung!AP69</f>
        <v/>
      </c>
      <c r="Z62" s="289" t="str">
        <f>IF((Zwischenprüfung!AD69)="D","nicht bestanden","bestanden")</f>
        <v>bestanden</v>
      </c>
      <c r="AA62" s="281">
        <f>Zwischenprüfung!AE69</f>
        <v>0</v>
      </c>
      <c r="AB62" s="290">
        <f>Zwischenprüfung!AF69</f>
        <v>0</v>
      </c>
      <c r="AC62" s="290">
        <f>Zwischenprüfung!AG69</f>
        <v>0</v>
      </c>
      <c r="AD62" s="290">
        <f>Zwischenprüfung!AH69</f>
        <v>0</v>
      </c>
      <c r="AE62" s="288" t="str">
        <f>Zwischenprüfung!AI69</f>
        <v/>
      </c>
      <c r="AF62" s="287" t="str">
        <f>Zwischenprüfung!AJ69</f>
        <v/>
      </c>
      <c r="AG62" s="288" t="str">
        <f>Zwischenprüfung!AQ69</f>
        <v/>
      </c>
      <c r="AH62" s="291" t="str">
        <f>IF((Zwischenprüfung!AK69)="D","nicht bestanden","bestanden")</f>
        <v>bestanden</v>
      </c>
      <c r="AI62" s="294" t="str">
        <f>IF(Zwischenprüfung!AL69="","",Zwischenprüfung!AL69)</f>
        <v/>
      </c>
    </row>
    <row r="63" spans="1:35">
      <c r="A63" s="276">
        <f>Zwischenprüfung!A70</f>
        <v>0</v>
      </c>
      <c r="B63" s="277">
        <f>Zwischenprüfung!B70</f>
        <v>0</v>
      </c>
      <c r="C63" s="277">
        <f>Zwischenprüfung!C70</f>
        <v>0</v>
      </c>
      <c r="D63" s="277">
        <f>Zwischenprüfung!D70</f>
        <v>0</v>
      </c>
      <c r="E63" s="277">
        <f>Zwischenprüfung!E70</f>
        <v>0</v>
      </c>
      <c r="F63" s="278">
        <f>Zwischenprüfung!F70</f>
        <v>0</v>
      </c>
      <c r="G63" s="277">
        <f>Zwischenprüfung!G70</f>
        <v>0</v>
      </c>
      <c r="H63" s="279" t="str">
        <f>IF(Zwischenprüfung!H70="","",Zwischenprüfung!H70)</f>
        <v/>
      </c>
      <c r="I63" s="280">
        <f>Zwischenprüfung!I70</f>
        <v>0</v>
      </c>
      <c r="J63" s="281" t="str">
        <f>Zwischenprüfung!M70</f>
        <v/>
      </c>
      <c r="K63" s="282" t="str">
        <f>Zwischenprüfung!O70</f>
        <v/>
      </c>
      <c r="L63" s="283" t="str">
        <f>Zwischenprüfung!N70</f>
        <v/>
      </c>
      <c r="M63" s="283" t="str">
        <f>Zwischenprüfung!AM70</f>
        <v/>
      </c>
      <c r="N63" s="281" t="str">
        <f>Zwischenprüfung!R70</f>
        <v/>
      </c>
      <c r="O63" s="282" t="str">
        <f>Zwischenprüfung!T70</f>
        <v/>
      </c>
      <c r="P63" s="283" t="str">
        <f>Zwischenprüfung!S70</f>
        <v/>
      </c>
      <c r="Q63" s="283" t="str">
        <f>Zwischenprüfung!AN70</f>
        <v/>
      </c>
      <c r="R63" s="281" t="str">
        <f>Zwischenprüfung!X70</f>
        <v/>
      </c>
      <c r="S63" s="282" t="str">
        <f>Zwischenprüfung!Z70</f>
        <v/>
      </c>
      <c r="T63" s="283" t="str">
        <f>Zwischenprüfung!Y70</f>
        <v/>
      </c>
      <c r="U63" s="283" t="str">
        <f>Zwischenprüfung!AO70</f>
        <v/>
      </c>
      <c r="V63" s="286">
        <f>Zwischenprüfung!AA70</f>
        <v>0</v>
      </c>
      <c r="W63" s="288" t="str">
        <f>Zwischenprüfung!AB70</f>
        <v/>
      </c>
      <c r="X63" s="287" t="str">
        <f>Zwischenprüfung!AC70</f>
        <v/>
      </c>
      <c r="Y63" s="288" t="str">
        <f>Zwischenprüfung!AP70</f>
        <v/>
      </c>
      <c r="Z63" s="289" t="str">
        <f>IF((Zwischenprüfung!AD70)="D","nicht bestanden","bestanden")</f>
        <v>bestanden</v>
      </c>
      <c r="AA63" s="281">
        <f>Zwischenprüfung!AE70</f>
        <v>0</v>
      </c>
      <c r="AB63" s="290">
        <f>Zwischenprüfung!AF70</f>
        <v>0</v>
      </c>
      <c r="AC63" s="290">
        <f>Zwischenprüfung!AG70</f>
        <v>0</v>
      </c>
      <c r="AD63" s="290">
        <f>Zwischenprüfung!AH70</f>
        <v>0</v>
      </c>
      <c r="AE63" s="288" t="str">
        <f>Zwischenprüfung!AI70</f>
        <v/>
      </c>
      <c r="AF63" s="287" t="str">
        <f>Zwischenprüfung!AJ70</f>
        <v/>
      </c>
      <c r="AG63" s="288" t="str">
        <f>Zwischenprüfung!AQ70</f>
        <v/>
      </c>
      <c r="AH63" s="291" t="str">
        <f>IF((Zwischenprüfung!AK70)="D","nicht bestanden","bestanden")</f>
        <v>bestanden</v>
      </c>
      <c r="AI63" s="294" t="str">
        <f>IF(Zwischenprüfung!AL70="","",Zwischenprüfung!AL70)</f>
        <v/>
      </c>
    </row>
    <row r="64" spans="1:35">
      <c r="A64" s="276">
        <f>Zwischenprüfung!A71</f>
        <v>0</v>
      </c>
      <c r="B64" s="277">
        <f>Zwischenprüfung!B71</f>
        <v>0</v>
      </c>
      <c r="C64" s="277">
        <f>Zwischenprüfung!C71</f>
        <v>0</v>
      </c>
      <c r="D64" s="277">
        <f>Zwischenprüfung!D71</f>
        <v>0</v>
      </c>
      <c r="E64" s="277">
        <f>Zwischenprüfung!E71</f>
        <v>0</v>
      </c>
      <c r="F64" s="278">
        <f>Zwischenprüfung!F71</f>
        <v>0</v>
      </c>
      <c r="G64" s="277">
        <f>Zwischenprüfung!G71</f>
        <v>0</v>
      </c>
      <c r="H64" s="279" t="str">
        <f>IF(Zwischenprüfung!H71="","",Zwischenprüfung!H71)</f>
        <v/>
      </c>
      <c r="I64" s="280">
        <f>Zwischenprüfung!I71</f>
        <v>0</v>
      </c>
      <c r="J64" s="281" t="str">
        <f>Zwischenprüfung!M71</f>
        <v/>
      </c>
      <c r="K64" s="282" t="str">
        <f>Zwischenprüfung!O71</f>
        <v/>
      </c>
      <c r="L64" s="283" t="str">
        <f>Zwischenprüfung!N71</f>
        <v/>
      </c>
      <c r="M64" s="283" t="str">
        <f>Zwischenprüfung!AM71</f>
        <v/>
      </c>
      <c r="N64" s="281" t="str">
        <f>Zwischenprüfung!R71</f>
        <v/>
      </c>
      <c r="O64" s="282" t="str">
        <f>Zwischenprüfung!T71</f>
        <v/>
      </c>
      <c r="P64" s="283" t="str">
        <f>Zwischenprüfung!S71</f>
        <v/>
      </c>
      <c r="Q64" s="283" t="str">
        <f>Zwischenprüfung!AN71</f>
        <v/>
      </c>
      <c r="R64" s="281" t="str">
        <f>Zwischenprüfung!X71</f>
        <v/>
      </c>
      <c r="S64" s="282" t="str">
        <f>Zwischenprüfung!Z71</f>
        <v/>
      </c>
      <c r="T64" s="283" t="str">
        <f>Zwischenprüfung!Y71</f>
        <v/>
      </c>
      <c r="U64" s="283" t="str">
        <f>Zwischenprüfung!AO71</f>
        <v/>
      </c>
      <c r="V64" s="286">
        <f>Zwischenprüfung!AA71</f>
        <v>0</v>
      </c>
      <c r="W64" s="288" t="str">
        <f>Zwischenprüfung!AB71</f>
        <v/>
      </c>
      <c r="X64" s="287" t="str">
        <f>Zwischenprüfung!AC71</f>
        <v/>
      </c>
      <c r="Y64" s="288" t="str">
        <f>Zwischenprüfung!AP71</f>
        <v/>
      </c>
      <c r="Z64" s="289" t="str">
        <f>IF((Zwischenprüfung!AD71)="D","nicht bestanden","bestanden")</f>
        <v>bestanden</v>
      </c>
      <c r="AA64" s="281">
        <f>Zwischenprüfung!AE71</f>
        <v>0</v>
      </c>
      <c r="AB64" s="290">
        <f>Zwischenprüfung!AF71</f>
        <v>0</v>
      </c>
      <c r="AC64" s="290">
        <f>Zwischenprüfung!AG71</f>
        <v>0</v>
      </c>
      <c r="AD64" s="290">
        <f>Zwischenprüfung!AH71</f>
        <v>0</v>
      </c>
      <c r="AE64" s="288" t="str">
        <f>Zwischenprüfung!AI71</f>
        <v/>
      </c>
      <c r="AF64" s="287" t="str">
        <f>Zwischenprüfung!AJ71</f>
        <v/>
      </c>
      <c r="AG64" s="288" t="str">
        <f>Zwischenprüfung!AQ71</f>
        <v/>
      </c>
      <c r="AH64" s="291" t="str">
        <f>IF((Zwischenprüfung!AK71)="D","nicht bestanden","bestanden")</f>
        <v>bestanden</v>
      </c>
      <c r="AI64" s="294" t="str">
        <f>IF(Zwischenprüfung!AL71="","",Zwischenprüfung!AL71)</f>
        <v/>
      </c>
    </row>
    <row r="65" spans="1:35">
      <c r="A65" s="276">
        <f>Zwischenprüfung!A72</f>
        <v>0</v>
      </c>
      <c r="B65" s="277">
        <f>Zwischenprüfung!B72</f>
        <v>0</v>
      </c>
      <c r="C65" s="277">
        <f>Zwischenprüfung!C72</f>
        <v>0</v>
      </c>
      <c r="D65" s="277">
        <f>Zwischenprüfung!D72</f>
        <v>0</v>
      </c>
      <c r="E65" s="277">
        <f>Zwischenprüfung!E72</f>
        <v>0</v>
      </c>
      <c r="F65" s="278">
        <f>Zwischenprüfung!F72</f>
        <v>0</v>
      </c>
      <c r="G65" s="277">
        <f>Zwischenprüfung!G72</f>
        <v>0</v>
      </c>
      <c r="H65" s="279" t="str">
        <f>IF(Zwischenprüfung!H72="","",Zwischenprüfung!H72)</f>
        <v/>
      </c>
      <c r="I65" s="280">
        <f>Zwischenprüfung!I72</f>
        <v>0</v>
      </c>
      <c r="J65" s="281" t="str">
        <f>Zwischenprüfung!M72</f>
        <v/>
      </c>
      <c r="K65" s="282" t="str">
        <f>Zwischenprüfung!O72</f>
        <v/>
      </c>
      <c r="L65" s="283" t="str">
        <f>Zwischenprüfung!N72</f>
        <v/>
      </c>
      <c r="M65" s="283" t="str">
        <f>Zwischenprüfung!AM72</f>
        <v/>
      </c>
      <c r="N65" s="281" t="str">
        <f>Zwischenprüfung!R72</f>
        <v/>
      </c>
      <c r="O65" s="282" t="str">
        <f>Zwischenprüfung!T72</f>
        <v/>
      </c>
      <c r="P65" s="283" t="str">
        <f>Zwischenprüfung!S72</f>
        <v/>
      </c>
      <c r="Q65" s="283" t="str">
        <f>Zwischenprüfung!AN72</f>
        <v/>
      </c>
      <c r="R65" s="281" t="str">
        <f>Zwischenprüfung!X72</f>
        <v/>
      </c>
      <c r="S65" s="282" t="str">
        <f>Zwischenprüfung!Z72</f>
        <v/>
      </c>
      <c r="T65" s="283" t="str">
        <f>Zwischenprüfung!Y72</f>
        <v/>
      </c>
      <c r="U65" s="283" t="str">
        <f>Zwischenprüfung!AO72</f>
        <v/>
      </c>
      <c r="V65" s="286">
        <f>Zwischenprüfung!AA72</f>
        <v>0</v>
      </c>
      <c r="W65" s="288" t="str">
        <f>Zwischenprüfung!AB72</f>
        <v/>
      </c>
      <c r="X65" s="287" t="str">
        <f>Zwischenprüfung!AC72</f>
        <v/>
      </c>
      <c r="Y65" s="288" t="str">
        <f>Zwischenprüfung!AP72</f>
        <v/>
      </c>
      <c r="Z65" s="289" t="str">
        <f>IF((Zwischenprüfung!AD72)="D","nicht bestanden","bestanden")</f>
        <v>bestanden</v>
      </c>
      <c r="AA65" s="281">
        <f>Zwischenprüfung!AE72</f>
        <v>0</v>
      </c>
      <c r="AB65" s="290">
        <f>Zwischenprüfung!AF72</f>
        <v>0</v>
      </c>
      <c r="AC65" s="290">
        <f>Zwischenprüfung!AG72</f>
        <v>0</v>
      </c>
      <c r="AD65" s="290">
        <f>Zwischenprüfung!AH72</f>
        <v>0</v>
      </c>
      <c r="AE65" s="288" t="str">
        <f>Zwischenprüfung!AI72</f>
        <v/>
      </c>
      <c r="AF65" s="287" t="str">
        <f>Zwischenprüfung!AJ72</f>
        <v/>
      </c>
      <c r="AG65" s="288" t="str">
        <f>Zwischenprüfung!AQ72</f>
        <v/>
      </c>
      <c r="AH65" s="291" t="str">
        <f>IF((Zwischenprüfung!AK72)="D","nicht bestanden","bestanden")</f>
        <v>bestanden</v>
      </c>
      <c r="AI65" s="294" t="str">
        <f>IF(Zwischenprüfung!AL72="","",Zwischenprüfung!AL72)</f>
        <v/>
      </c>
    </row>
    <row r="66" spans="1:35">
      <c r="A66" s="276">
        <f>Zwischenprüfung!A73</f>
        <v>0</v>
      </c>
      <c r="B66" s="277">
        <f>Zwischenprüfung!B73</f>
        <v>0</v>
      </c>
      <c r="C66" s="277">
        <f>Zwischenprüfung!C73</f>
        <v>0</v>
      </c>
      <c r="D66" s="277">
        <f>Zwischenprüfung!D73</f>
        <v>0</v>
      </c>
      <c r="E66" s="277">
        <f>Zwischenprüfung!E73</f>
        <v>0</v>
      </c>
      <c r="F66" s="278">
        <f>Zwischenprüfung!F73</f>
        <v>0</v>
      </c>
      <c r="G66" s="277">
        <f>Zwischenprüfung!G73</f>
        <v>0</v>
      </c>
      <c r="H66" s="279" t="str">
        <f>IF(Zwischenprüfung!H73="","",Zwischenprüfung!H73)</f>
        <v/>
      </c>
      <c r="I66" s="280">
        <f>Zwischenprüfung!I73</f>
        <v>0</v>
      </c>
      <c r="J66" s="281" t="str">
        <f>Zwischenprüfung!M73</f>
        <v/>
      </c>
      <c r="K66" s="282" t="str">
        <f>Zwischenprüfung!O73</f>
        <v/>
      </c>
      <c r="L66" s="283" t="str">
        <f>Zwischenprüfung!N73</f>
        <v/>
      </c>
      <c r="M66" s="283" t="str">
        <f>Zwischenprüfung!AM73</f>
        <v/>
      </c>
      <c r="N66" s="281" t="str">
        <f>Zwischenprüfung!R73</f>
        <v/>
      </c>
      <c r="O66" s="282" t="str">
        <f>Zwischenprüfung!T73</f>
        <v/>
      </c>
      <c r="P66" s="283" t="str">
        <f>Zwischenprüfung!S73</f>
        <v/>
      </c>
      <c r="Q66" s="283" t="str">
        <f>Zwischenprüfung!AN73</f>
        <v/>
      </c>
      <c r="R66" s="281" t="str">
        <f>Zwischenprüfung!X73</f>
        <v/>
      </c>
      <c r="S66" s="282" t="str">
        <f>Zwischenprüfung!Z73</f>
        <v/>
      </c>
      <c r="T66" s="283" t="str">
        <f>Zwischenprüfung!Y73</f>
        <v/>
      </c>
      <c r="U66" s="283" t="str">
        <f>Zwischenprüfung!AO73</f>
        <v/>
      </c>
      <c r="V66" s="286">
        <f>Zwischenprüfung!AA73</f>
        <v>0</v>
      </c>
      <c r="W66" s="288" t="str">
        <f>Zwischenprüfung!AB73</f>
        <v/>
      </c>
      <c r="X66" s="287" t="str">
        <f>Zwischenprüfung!AC73</f>
        <v/>
      </c>
      <c r="Y66" s="288" t="str">
        <f>Zwischenprüfung!AP73</f>
        <v/>
      </c>
      <c r="Z66" s="289" t="str">
        <f>IF((Zwischenprüfung!AD73)="D","nicht bestanden","bestanden")</f>
        <v>bestanden</v>
      </c>
      <c r="AA66" s="281">
        <f>Zwischenprüfung!AE73</f>
        <v>0</v>
      </c>
      <c r="AB66" s="290">
        <f>Zwischenprüfung!AF73</f>
        <v>0</v>
      </c>
      <c r="AC66" s="290">
        <f>Zwischenprüfung!AG73</f>
        <v>0</v>
      </c>
      <c r="AD66" s="290">
        <f>Zwischenprüfung!AH73</f>
        <v>0</v>
      </c>
      <c r="AE66" s="288" t="str">
        <f>Zwischenprüfung!AI73</f>
        <v/>
      </c>
      <c r="AF66" s="287" t="str">
        <f>Zwischenprüfung!AJ73</f>
        <v/>
      </c>
      <c r="AG66" s="288" t="str">
        <f>Zwischenprüfung!AQ73</f>
        <v/>
      </c>
      <c r="AH66" s="291" t="str">
        <f>IF((Zwischenprüfung!AK73)="D","nicht bestanden","bestanden")</f>
        <v>bestanden</v>
      </c>
      <c r="AI66" s="294" t="str">
        <f>IF(Zwischenprüfung!AL73="","",Zwischenprüfung!AL73)</f>
        <v/>
      </c>
    </row>
    <row r="67" spans="1:35">
      <c r="A67" s="276">
        <f>Zwischenprüfung!A74</f>
        <v>0</v>
      </c>
      <c r="B67" s="277">
        <f>Zwischenprüfung!B74</f>
        <v>0</v>
      </c>
      <c r="C67" s="277">
        <f>Zwischenprüfung!C74</f>
        <v>0</v>
      </c>
      <c r="D67" s="277">
        <f>Zwischenprüfung!D74</f>
        <v>0</v>
      </c>
      <c r="E67" s="277">
        <f>Zwischenprüfung!E74</f>
        <v>0</v>
      </c>
      <c r="F67" s="278">
        <f>Zwischenprüfung!F74</f>
        <v>0</v>
      </c>
      <c r="G67" s="277">
        <f>Zwischenprüfung!G74</f>
        <v>0</v>
      </c>
      <c r="H67" s="279" t="str">
        <f>IF(Zwischenprüfung!H74="","",Zwischenprüfung!H74)</f>
        <v/>
      </c>
      <c r="I67" s="280">
        <f>Zwischenprüfung!I74</f>
        <v>0</v>
      </c>
      <c r="J67" s="281" t="str">
        <f>Zwischenprüfung!M74</f>
        <v/>
      </c>
      <c r="K67" s="282" t="str">
        <f>Zwischenprüfung!O74</f>
        <v/>
      </c>
      <c r="L67" s="283" t="str">
        <f>Zwischenprüfung!N74</f>
        <v/>
      </c>
      <c r="M67" s="283" t="str">
        <f>Zwischenprüfung!AM74</f>
        <v/>
      </c>
      <c r="N67" s="281" t="str">
        <f>Zwischenprüfung!R74</f>
        <v/>
      </c>
      <c r="O67" s="282" t="str">
        <f>Zwischenprüfung!T74</f>
        <v/>
      </c>
      <c r="P67" s="283" t="str">
        <f>Zwischenprüfung!S74</f>
        <v/>
      </c>
      <c r="Q67" s="283" t="str">
        <f>Zwischenprüfung!AN74</f>
        <v/>
      </c>
      <c r="R67" s="281" t="str">
        <f>Zwischenprüfung!X74</f>
        <v/>
      </c>
      <c r="S67" s="282" t="str">
        <f>Zwischenprüfung!Z74</f>
        <v/>
      </c>
      <c r="T67" s="283" t="str">
        <f>Zwischenprüfung!Y74</f>
        <v/>
      </c>
      <c r="U67" s="283" t="str">
        <f>Zwischenprüfung!AO74</f>
        <v/>
      </c>
      <c r="V67" s="286">
        <f>Zwischenprüfung!AA74</f>
        <v>0</v>
      </c>
      <c r="W67" s="288" t="str">
        <f>Zwischenprüfung!AB74</f>
        <v/>
      </c>
      <c r="X67" s="287" t="str">
        <f>Zwischenprüfung!AC74</f>
        <v/>
      </c>
      <c r="Y67" s="288" t="str">
        <f>Zwischenprüfung!AP74</f>
        <v/>
      </c>
      <c r="Z67" s="289" t="str">
        <f>IF((Zwischenprüfung!AD74)="D","nicht bestanden","bestanden")</f>
        <v>bestanden</v>
      </c>
      <c r="AA67" s="281">
        <f>Zwischenprüfung!AE74</f>
        <v>0</v>
      </c>
      <c r="AB67" s="290">
        <f>Zwischenprüfung!AF74</f>
        <v>0</v>
      </c>
      <c r="AC67" s="290">
        <f>Zwischenprüfung!AG74</f>
        <v>0</v>
      </c>
      <c r="AD67" s="290">
        <f>Zwischenprüfung!AH74</f>
        <v>0</v>
      </c>
      <c r="AE67" s="288" t="str">
        <f>Zwischenprüfung!AI74</f>
        <v/>
      </c>
      <c r="AF67" s="287" t="str">
        <f>Zwischenprüfung!AJ74</f>
        <v/>
      </c>
      <c r="AG67" s="288" t="str">
        <f>Zwischenprüfung!AQ74</f>
        <v/>
      </c>
      <c r="AH67" s="291" t="str">
        <f>IF((Zwischenprüfung!AK74)="D","nicht bestanden","bestanden")</f>
        <v>bestanden</v>
      </c>
      <c r="AI67" s="294" t="str">
        <f>IF(Zwischenprüfung!AL74="","",Zwischenprüfung!AL74)</f>
        <v/>
      </c>
    </row>
    <row r="68" spans="1:35">
      <c r="A68" s="276">
        <f>Zwischenprüfung!A75</f>
        <v>0</v>
      </c>
      <c r="B68" s="277">
        <f>Zwischenprüfung!B75</f>
        <v>0</v>
      </c>
      <c r="C68" s="277">
        <f>Zwischenprüfung!C75</f>
        <v>0</v>
      </c>
      <c r="D68" s="277">
        <f>Zwischenprüfung!D75</f>
        <v>0</v>
      </c>
      <c r="E68" s="277">
        <f>Zwischenprüfung!E75</f>
        <v>0</v>
      </c>
      <c r="F68" s="278">
        <f>Zwischenprüfung!F75</f>
        <v>0</v>
      </c>
      <c r="G68" s="277">
        <f>Zwischenprüfung!G75</f>
        <v>0</v>
      </c>
      <c r="H68" s="279" t="str">
        <f>IF(Zwischenprüfung!H75="","",Zwischenprüfung!H75)</f>
        <v/>
      </c>
      <c r="I68" s="280">
        <f>Zwischenprüfung!I75</f>
        <v>0</v>
      </c>
      <c r="J68" s="281" t="str">
        <f>Zwischenprüfung!M75</f>
        <v/>
      </c>
      <c r="K68" s="282" t="str">
        <f>Zwischenprüfung!O75</f>
        <v/>
      </c>
      <c r="L68" s="283" t="str">
        <f>Zwischenprüfung!N75</f>
        <v/>
      </c>
      <c r="M68" s="283" t="str">
        <f>Zwischenprüfung!AM75</f>
        <v/>
      </c>
      <c r="N68" s="281" t="str">
        <f>Zwischenprüfung!R75</f>
        <v/>
      </c>
      <c r="O68" s="282" t="str">
        <f>Zwischenprüfung!T75</f>
        <v/>
      </c>
      <c r="P68" s="283" t="str">
        <f>Zwischenprüfung!S75</f>
        <v/>
      </c>
      <c r="Q68" s="283" t="str">
        <f>Zwischenprüfung!AN75</f>
        <v/>
      </c>
      <c r="R68" s="281" t="str">
        <f>Zwischenprüfung!X75</f>
        <v/>
      </c>
      <c r="S68" s="282" t="str">
        <f>Zwischenprüfung!Z75</f>
        <v/>
      </c>
      <c r="T68" s="283" t="str">
        <f>Zwischenprüfung!Y75</f>
        <v/>
      </c>
      <c r="U68" s="283" t="str">
        <f>Zwischenprüfung!AO75</f>
        <v/>
      </c>
      <c r="V68" s="286">
        <f>Zwischenprüfung!AA75</f>
        <v>0</v>
      </c>
      <c r="W68" s="288" t="str">
        <f>Zwischenprüfung!AB75</f>
        <v/>
      </c>
      <c r="X68" s="287" t="str">
        <f>Zwischenprüfung!AC75</f>
        <v/>
      </c>
      <c r="Y68" s="288" t="str">
        <f>Zwischenprüfung!AP75</f>
        <v/>
      </c>
      <c r="Z68" s="289" t="str">
        <f>IF((Zwischenprüfung!AD75)="D","nicht bestanden","bestanden")</f>
        <v>bestanden</v>
      </c>
      <c r="AA68" s="281">
        <f>Zwischenprüfung!AE75</f>
        <v>0</v>
      </c>
      <c r="AB68" s="290">
        <f>Zwischenprüfung!AF75</f>
        <v>0</v>
      </c>
      <c r="AC68" s="290">
        <f>Zwischenprüfung!AG75</f>
        <v>0</v>
      </c>
      <c r="AD68" s="290">
        <f>Zwischenprüfung!AH75</f>
        <v>0</v>
      </c>
      <c r="AE68" s="288" t="str">
        <f>Zwischenprüfung!AI75</f>
        <v/>
      </c>
      <c r="AF68" s="287" t="str">
        <f>Zwischenprüfung!AJ75</f>
        <v/>
      </c>
      <c r="AG68" s="288" t="str">
        <f>Zwischenprüfung!AQ75</f>
        <v/>
      </c>
      <c r="AH68" s="291" t="str">
        <f>IF((Zwischenprüfung!AK75)="D","nicht bestanden","bestanden")</f>
        <v>bestanden</v>
      </c>
      <c r="AI68" s="294" t="str">
        <f>IF(Zwischenprüfung!AL75="","",Zwischenprüfung!AL75)</f>
        <v/>
      </c>
    </row>
    <row r="69" spans="1:35">
      <c r="A69" s="276">
        <f>Zwischenprüfung!A76</f>
        <v>0</v>
      </c>
      <c r="B69" s="277">
        <f>Zwischenprüfung!B76</f>
        <v>0</v>
      </c>
      <c r="C69" s="277">
        <f>Zwischenprüfung!C76</f>
        <v>0</v>
      </c>
      <c r="D69" s="277">
        <f>Zwischenprüfung!D76</f>
        <v>0</v>
      </c>
      <c r="E69" s="277">
        <f>Zwischenprüfung!E76</f>
        <v>0</v>
      </c>
      <c r="F69" s="278">
        <f>Zwischenprüfung!F76</f>
        <v>0</v>
      </c>
      <c r="G69" s="277">
        <f>Zwischenprüfung!G76</f>
        <v>0</v>
      </c>
      <c r="H69" s="279" t="str">
        <f>IF(Zwischenprüfung!H76="","",Zwischenprüfung!H76)</f>
        <v/>
      </c>
      <c r="I69" s="280">
        <f>Zwischenprüfung!I76</f>
        <v>0</v>
      </c>
      <c r="J69" s="281" t="str">
        <f>Zwischenprüfung!M76</f>
        <v/>
      </c>
      <c r="K69" s="282" t="str">
        <f>Zwischenprüfung!O76</f>
        <v/>
      </c>
      <c r="L69" s="283" t="str">
        <f>Zwischenprüfung!N76</f>
        <v/>
      </c>
      <c r="M69" s="283" t="str">
        <f>Zwischenprüfung!AM76</f>
        <v/>
      </c>
      <c r="N69" s="281" t="str">
        <f>Zwischenprüfung!R76</f>
        <v/>
      </c>
      <c r="O69" s="282" t="str">
        <f>Zwischenprüfung!T76</f>
        <v/>
      </c>
      <c r="P69" s="283" t="str">
        <f>Zwischenprüfung!S76</f>
        <v/>
      </c>
      <c r="Q69" s="283" t="str">
        <f>Zwischenprüfung!AN76</f>
        <v/>
      </c>
      <c r="R69" s="281" t="str">
        <f>Zwischenprüfung!X76</f>
        <v/>
      </c>
      <c r="S69" s="282" t="str">
        <f>Zwischenprüfung!Z76</f>
        <v/>
      </c>
      <c r="T69" s="283" t="str">
        <f>Zwischenprüfung!Y76</f>
        <v/>
      </c>
      <c r="U69" s="283" t="str">
        <f>Zwischenprüfung!AO76</f>
        <v/>
      </c>
      <c r="V69" s="286">
        <f>Zwischenprüfung!AA76</f>
        <v>0</v>
      </c>
      <c r="W69" s="288" t="str">
        <f>Zwischenprüfung!AB76</f>
        <v/>
      </c>
      <c r="X69" s="287" t="str">
        <f>Zwischenprüfung!AC76</f>
        <v/>
      </c>
      <c r="Y69" s="288" t="str">
        <f>Zwischenprüfung!AP76</f>
        <v/>
      </c>
      <c r="Z69" s="289" t="str">
        <f>IF((Zwischenprüfung!AD76)="D","nicht bestanden","bestanden")</f>
        <v>bestanden</v>
      </c>
      <c r="AA69" s="281">
        <f>Zwischenprüfung!AE76</f>
        <v>0</v>
      </c>
      <c r="AB69" s="290">
        <f>Zwischenprüfung!AF76</f>
        <v>0</v>
      </c>
      <c r="AC69" s="290">
        <f>Zwischenprüfung!AG76</f>
        <v>0</v>
      </c>
      <c r="AD69" s="290">
        <f>Zwischenprüfung!AH76</f>
        <v>0</v>
      </c>
      <c r="AE69" s="288" t="str">
        <f>Zwischenprüfung!AI76</f>
        <v/>
      </c>
      <c r="AF69" s="287" t="str">
        <f>Zwischenprüfung!AJ76</f>
        <v/>
      </c>
      <c r="AG69" s="288" t="str">
        <f>Zwischenprüfung!AQ76</f>
        <v/>
      </c>
      <c r="AH69" s="291" t="str">
        <f>IF((Zwischenprüfung!AK76)="D","nicht bestanden","bestanden")</f>
        <v>bestanden</v>
      </c>
      <c r="AI69" s="294" t="str">
        <f>IF(Zwischenprüfung!AL76="","",Zwischenprüfung!AL76)</f>
        <v/>
      </c>
    </row>
    <row r="70" spans="1:35">
      <c r="A70" s="276">
        <f>Zwischenprüfung!A77</f>
        <v>0</v>
      </c>
      <c r="B70" s="277">
        <f>Zwischenprüfung!B77</f>
        <v>0</v>
      </c>
      <c r="C70" s="277">
        <f>Zwischenprüfung!C77</f>
        <v>0</v>
      </c>
      <c r="D70" s="277">
        <f>Zwischenprüfung!D77</f>
        <v>0</v>
      </c>
      <c r="E70" s="277">
        <f>Zwischenprüfung!E77</f>
        <v>0</v>
      </c>
      <c r="F70" s="278">
        <f>Zwischenprüfung!F77</f>
        <v>0</v>
      </c>
      <c r="G70" s="277">
        <f>Zwischenprüfung!G77</f>
        <v>0</v>
      </c>
      <c r="H70" s="279" t="str">
        <f>IF(Zwischenprüfung!H77="","",Zwischenprüfung!H77)</f>
        <v/>
      </c>
      <c r="I70" s="280">
        <f>Zwischenprüfung!I77</f>
        <v>0</v>
      </c>
      <c r="J70" s="281" t="str">
        <f>Zwischenprüfung!M77</f>
        <v/>
      </c>
      <c r="K70" s="282" t="str">
        <f>Zwischenprüfung!O77</f>
        <v/>
      </c>
      <c r="L70" s="283" t="str">
        <f>Zwischenprüfung!N77</f>
        <v/>
      </c>
      <c r="M70" s="283" t="str">
        <f>Zwischenprüfung!AM77</f>
        <v/>
      </c>
      <c r="N70" s="281" t="str">
        <f>Zwischenprüfung!R77</f>
        <v/>
      </c>
      <c r="O70" s="282" t="str">
        <f>Zwischenprüfung!T77</f>
        <v/>
      </c>
      <c r="P70" s="283" t="str">
        <f>Zwischenprüfung!S77</f>
        <v/>
      </c>
      <c r="Q70" s="283" t="str">
        <f>Zwischenprüfung!AN77</f>
        <v/>
      </c>
      <c r="R70" s="281" t="str">
        <f>Zwischenprüfung!X77</f>
        <v/>
      </c>
      <c r="S70" s="282" t="str">
        <f>Zwischenprüfung!Z77</f>
        <v/>
      </c>
      <c r="T70" s="283" t="str">
        <f>Zwischenprüfung!Y77</f>
        <v/>
      </c>
      <c r="U70" s="283" t="str">
        <f>Zwischenprüfung!AO77</f>
        <v/>
      </c>
      <c r="V70" s="286">
        <f>Zwischenprüfung!AA77</f>
        <v>0</v>
      </c>
      <c r="W70" s="288" t="str">
        <f>Zwischenprüfung!AB77</f>
        <v/>
      </c>
      <c r="X70" s="287" t="str">
        <f>Zwischenprüfung!AC77</f>
        <v/>
      </c>
      <c r="Y70" s="288" t="str">
        <f>Zwischenprüfung!AP77</f>
        <v/>
      </c>
      <c r="Z70" s="289" t="str">
        <f>IF((Zwischenprüfung!AD77)="D","nicht bestanden","bestanden")</f>
        <v>bestanden</v>
      </c>
      <c r="AA70" s="281">
        <f>Zwischenprüfung!AE77</f>
        <v>0</v>
      </c>
      <c r="AB70" s="290">
        <f>Zwischenprüfung!AF77</f>
        <v>0</v>
      </c>
      <c r="AC70" s="290">
        <f>Zwischenprüfung!AG77</f>
        <v>0</v>
      </c>
      <c r="AD70" s="290">
        <f>Zwischenprüfung!AH77</f>
        <v>0</v>
      </c>
      <c r="AE70" s="288" t="str">
        <f>Zwischenprüfung!AI77</f>
        <v/>
      </c>
      <c r="AF70" s="287" t="str">
        <f>Zwischenprüfung!AJ77</f>
        <v/>
      </c>
      <c r="AG70" s="288" t="str">
        <f>Zwischenprüfung!AQ77</f>
        <v/>
      </c>
      <c r="AH70" s="291" t="str">
        <f>IF((Zwischenprüfung!AK77)="D","nicht bestanden","bestanden")</f>
        <v>bestanden</v>
      </c>
      <c r="AI70" s="294" t="str">
        <f>IF(Zwischenprüfung!AL77="","",Zwischenprüfung!AL77)</f>
        <v/>
      </c>
    </row>
    <row r="71" spans="1:35">
      <c r="A71" s="276">
        <f>Zwischenprüfung!A78</f>
        <v>0</v>
      </c>
      <c r="B71" s="277">
        <f>Zwischenprüfung!B78</f>
        <v>0</v>
      </c>
      <c r="C71" s="277">
        <f>Zwischenprüfung!C78</f>
        <v>0</v>
      </c>
      <c r="D71" s="277">
        <f>Zwischenprüfung!D78</f>
        <v>0</v>
      </c>
      <c r="E71" s="277">
        <f>Zwischenprüfung!E78</f>
        <v>0</v>
      </c>
      <c r="F71" s="278">
        <f>Zwischenprüfung!F78</f>
        <v>0</v>
      </c>
      <c r="G71" s="277">
        <f>Zwischenprüfung!G78</f>
        <v>0</v>
      </c>
      <c r="H71" s="279" t="str">
        <f>IF(Zwischenprüfung!H78="","",Zwischenprüfung!H78)</f>
        <v/>
      </c>
      <c r="I71" s="280">
        <f>Zwischenprüfung!I78</f>
        <v>0</v>
      </c>
      <c r="J71" s="281" t="str">
        <f>Zwischenprüfung!M78</f>
        <v/>
      </c>
      <c r="K71" s="282" t="str">
        <f>Zwischenprüfung!O78</f>
        <v/>
      </c>
      <c r="L71" s="283" t="str">
        <f>Zwischenprüfung!N78</f>
        <v/>
      </c>
      <c r="M71" s="283" t="str">
        <f>Zwischenprüfung!AM78</f>
        <v/>
      </c>
      <c r="N71" s="281" t="str">
        <f>Zwischenprüfung!R78</f>
        <v/>
      </c>
      <c r="O71" s="282" t="str">
        <f>Zwischenprüfung!T78</f>
        <v/>
      </c>
      <c r="P71" s="283" t="str">
        <f>Zwischenprüfung!S78</f>
        <v/>
      </c>
      <c r="Q71" s="283" t="str">
        <f>Zwischenprüfung!AN78</f>
        <v/>
      </c>
      <c r="R71" s="281" t="str">
        <f>Zwischenprüfung!X78</f>
        <v/>
      </c>
      <c r="S71" s="282" t="str">
        <f>Zwischenprüfung!Z78</f>
        <v/>
      </c>
      <c r="T71" s="283" t="str">
        <f>Zwischenprüfung!Y78</f>
        <v/>
      </c>
      <c r="U71" s="283" t="str">
        <f>Zwischenprüfung!AO78</f>
        <v/>
      </c>
      <c r="V71" s="286">
        <f>Zwischenprüfung!AA78</f>
        <v>0</v>
      </c>
      <c r="W71" s="288" t="str">
        <f>Zwischenprüfung!AB78</f>
        <v/>
      </c>
      <c r="X71" s="287" t="str">
        <f>Zwischenprüfung!AC78</f>
        <v/>
      </c>
      <c r="Y71" s="288" t="str">
        <f>Zwischenprüfung!AP78</f>
        <v/>
      </c>
      <c r="Z71" s="289" t="str">
        <f>IF((Zwischenprüfung!AD78)="D","nicht bestanden","bestanden")</f>
        <v>bestanden</v>
      </c>
      <c r="AA71" s="281">
        <f>Zwischenprüfung!AE78</f>
        <v>0</v>
      </c>
      <c r="AB71" s="290">
        <f>Zwischenprüfung!AF78</f>
        <v>0</v>
      </c>
      <c r="AC71" s="290">
        <f>Zwischenprüfung!AG78</f>
        <v>0</v>
      </c>
      <c r="AD71" s="290">
        <f>Zwischenprüfung!AH78</f>
        <v>0</v>
      </c>
      <c r="AE71" s="288" t="str">
        <f>Zwischenprüfung!AI78</f>
        <v/>
      </c>
      <c r="AF71" s="287" t="str">
        <f>Zwischenprüfung!AJ78</f>
        <v/>
      </c>
      <c r="AG71" s="288" t="str">
        <f>Zwischenprüfung!AQ78</f>
        <v/>
      </c>
      <c r="AH71" s="291" t="str">
        <f>IF((Zwischenprüfung!AK78)="D","nicht bestanden","bestanden")</f>
        <v>bestanden</v>
      </c>
      <c r="AI71" s="294" t="str">
        <f>IF(Zwischenprüfung!AL78="","",Zwischenprüfung!AL78)</f>
        <v/>
      </c>
    </row>
    <row r="72" spans="1:35">
      <c r="A72" s="276">
        <f>Zwischenprüfung!A79</f>
        <v>0</v>
      </c>
      <c r="B72" s="277">
        <f>Zwischenprüfung!B79</f>
        <v>0</v>
      </c>
      <c r="C72" s="277">
        <f>Zwischenprüfung!C79</f>
        <v>0</v>
      </c>
      <c r="D72" s="277">
        <f>Zwischenprüfung!D79</f>
        <v>0</v>
      </c>
      <c r="E72" s="277">
        <f>Zwischenprüfung!E79</f>
        <v>0</v>
      </c>
      <c r="F72" s="278">
        <f>Zwischenprüfung!F79</f>
        <v>0</v>
      </c>
      <c r="G72" s="277">
        <f>Zwischenprüfung!G79</f>
        <v>0</v>
      </c>
      <c r="H72" s="279" t="str">
        <f>IF(Zwischenprüfung!H79="","",Zwischenprüfung!H79)</f>
        <v/>
      </c>
      <c r="I72" s="280">
        <f>Zwischenprüfung!I79</f>
        <v>0</v>
      </c>
      <c r="J72" s="281" t="str">
        <f>Zwischenprüfung!M79</f>
        <v/>
      </c>
      <c r="K72" s="282" t="str">
        <f>Zwischenprüfung!O79</f>
        <v/>
      </c>
      <c r="L72" s="283" t="str">
        <f>Zwischenprüfung!N79</f>
        <v/>
      </c>
      <c r="M72" s="283" t="str">
        <f>Zwischenprüfung!AM79</f>
        <v/>
      </c>
      <c r="N72" s="281" t="str">
        <f>Zwischenprüfung!R79</f>
        <v/>
      </c>
      <c r="O72" s="282" t="str">
        <f>Zwischenprüfung!T79</f>
        <v/>
      </c>
      <c r="P72" s="283" t="str">
        <f>Zwischenprüfung!S79</f>
        <v/>
      </c>
      <c r="Q72" s="283" t="str">
        <f>Zwischenprüfung!AN79</f>
        <v/>
      </c>
      <c r="R72" s="281" t="str">
        <f>Zwischenprüfung!X79</f>
        <v/>
      </c>
      <c r="S72" s="282" t="str">
        <f>Zwischenprüfung!Z79</f>
        <v/>
      </c>
      <c r="T72" s="283" t="str">
        <f>Zwischenprüfung!Y79</f>
        <v/>
      </c>
      <c r="U72" s="283" t="str">
        <f>Zwischenprüfung!AO79</f>
        <v/>
      </c>
      <c r="V72" s="286">
        <f>Zwischenprüfung!AA79</f>
        <v>0</v>
      </c>
      <c r="W72" s="288" t="str">
        <f>Zwischenprüfung!AB79</f>
        <v/>
      </c>
      <c r="X72" s="287" t="str">
        <f>Zwischenprüfung!AC79</f>
        <v/>
      </c>
      <c r="Y72" s="288" t="str">
        <f>Zwischenprüfung!AP79</f>
        <v/>
      </c>
      <c r="Z72" s="289" t="str">
        <f>IF((Zwischenprüfung!AD79)="D","nicht bestanden","bestanden")</f>
        <v>bestanden</v>
      </c>
      <c r="AA72" s="281">
        <f>Zwischenprüfung!AE79</f>
        <v>0</v>
      </c>
      <c r="AB72" s="290">
        <f>Zwischenprüfung!AF79</f>
        <v>0</v>
      </c>
      <c r="AC72" s="290">
        <f>Zwischenprüfung!AG79</f>
        <v>0</v>
      </c>
      <c r="AD72" s="290">
        <f>Zwischenprüfung!AH79</f>
        <v>0</v>
      </c>
      <c r="AE72" s="288" t="str">
        <f>Zwischenprüfung!AI79</f>
        <v/>
      </c>
      <c r="AF72" s="287" t="str">
        <f>Zwischenprüfung!AJ79</f>
        <v/>
      </c>
      <c r="AG72" s="288" t="str">
        <f>Zwischenprüfung!AQ79</f>
        <v/>
      </c>
      <c r="AH72" s="291" t="str">
        <f>IF((Zwischenprüfung!AK79)="D","nicht bestanden","bestanden")</f>
        <v>bestanden</v>
      </c>
      <c r="AI72" s="294" t="str">
        <f>IF(Zwischenprüfung!AL79="","",Zwischenprüfung!AL79)</f>
        <v/>
      </c>
    </row>
    <row r="73" spans="1:35">
      <c r="A73" s="276">
        <f>Zwischenprüfung!A80</f>
        <v>0</v>
      </c>
      <c r="B73" s="277">
        <f>Zwischenprüfung!B80</f>
        <v>0</v>
      </c>
      <c r="C73" s="277">
        <f>Zwischenprüfung!C80</f>
        <v>0</v>
      </c>
      <c r="D73" s="277">
        <f>Zwischenprüfung!D80</f>
        <v>0</v>
      </c>
      <c r="E73" s="277">
        <f>Zwischenprüfung!E80</f>
        <v>0</v>
      </c>
      <c r="F73" s="278">
        <f>Zwischenprüfung!F80</f>
        <v>0</v>
      </c>
      <c r="G73" s="277">
        <f>Zwischenprüfung!G80</f>
        <v>0</v>
      </c>
      <c r="H73" s="279" t="str">
        <f>IF(Zwischenprüfung!H80="","",Zwischenprüfung!H80)</f>
        <v/>
      </c>
      <c r="I73" s="280">
        <f>Zwischenprüfung!I80</f>
        <v>0</v>
      </c>
      <c r="J73" s="281" t="str">
        <f>Zwischenprüfung!M80</f>
        <v/>
      </c>
      <c r="K73" s="282" t="str">
        <f>Zwischenprüfung!O80</f>
        <v/>
      </c>
      <c r="L73" s="283" t="str">
        <f>Zwischenprüfung!N80</f>
        <v/>
      </c>
      <c r="M73" s="283" t="str">
        <f>Zwischenprüfung!AM80</f>
        <v/>
      </c>
      <c r="N73" s="281" t="str">
        <f>Zwischenprüfung!R80</f>
        <v/>
      </c>
      <c r="O73" s="282" t="str">
        <f>Zwischenprüfung!T80</f>
        <v/>
      </c>
      <c r="P73" s="283" t="str">
        <f>Zwischenprüfung!S80</f>
        <v/>
      </c>
      <c r="Q73" s="283" t="str">
        <f>Zwischenprüfung!AN80</f>
        <v/>
      </c>
      <c r="R73" s="281" t="str">
        <f>Zwischenprüfung!X80</f>
        <v/>
      </c>
      <c r="S73" s="282" t="str">
        <f>Zwischenprüfung!Z80</f>
        <v/>
      </c>
      <c r="T73" s="283" t="str">
        <f>Zwischenprüfung!Y80</f>
        <v/>
      </c>
      <c r="U73" s="283" t="str">
        <f>Zwischenprüfung!AO80</f>
        <v/>
      </c>
      <c r="V73" s="286">
        <f>Zwischenprüfung!AA80</f>
        <v>0</v>
      </c>
      <c r="W73" s="288" t="str">
        <f>Zwischenprüfung!AB80</f>
        <v/>
      </c>
      <c r="X73" s="287" t="str">
        <f>Zwischenprüfung!AC80</f>
        <v/>
      </c>
      <c r="Y73" s="288" t="str">
        <f>Zwischenprüfung!AP80</f>
        <v/>
      </c>
      <c r="Z73" s="289" t="str">
        <f>IF((Zwischenprüfung!AD80)="D","nicht bestanden","bestanden")</f>
        <v>bestanden</v>
      </c>
      <c r="AA73" s="281">
        <f>Zwischenprüfung!AE80</f>
        <v>0</v>
      </c>
      <c r="AB73" s="290">
        <f>Zwischenprüfung!AF80</f>
        <v>0</v>
      </c>
      <c r="AC73" s="290">
        <f>Zwischenprüfung!AG80</f>
        <v>0</v>
      </c>
      <c r="AD73" s="290">
        <f>Zwischenprüfung!AH80</f>
        <v>0</v>
      </c>
      <c r="AE73" s="288" t="str">
        <f>Zwischenprüfung!AI80</f>
        <v/>
      </c>
      <c r="AF73" s="287" t="str">
        <f>Zwischenprüfung!AJ80</f>
        <v/>
      </c>
      <c r="AG73" s="288" t="str">
        <f>Zwischenprüfung!AQ80</f>
        <v/>
      </c>
      <c r="AH73" s="291" t="str">
        <f>IF((Zwischenprüfung!AK80)="D","nicht bestanden","bestanden")</f>
        <v>bestanden</v>
      </c>
      <c r="AI73" s="294" t="str">
        <f>IF(Zwischenprüfung!AL80="","",Zwischenprüfung!AL80)</f>
        <v/>
      </c>
    </row>
    <row r="74" spans="1:35">
      <c r="A74" s="276">
        <f>Zwischenprüfung!A81</f>
        <v>0</v>
      </c>
      <c r="B74" s="277">
        <f>Zwischenprüfung!B81</f>
        <v>0</v>
      </c>
      <c r="C74" s="277">
        <f>Zwischenprüfung!C81</f>
        <v>0</v>
      </c>
      <c r="D74" s="277">
        <f>Zwischenprüfung!D81</f>
        <v>0</v>
      </c>
      <c r="E74" s="277">
        <f>Zwischenprüfung!E81</f>
        <v>0</v>
      </c>
      <c r="F74" s="278">
        <f>Zwischenprüfung!F81</f>
        <v>0</v>
      </c>
      <c r="G74" s="277">
        <f>Zwischenprüfung!G81</f>
        <v>0</v>
      </c>
      <c r="H74" s="279" t="str">
        <f>IF(Zwischenprüfung!H81="","",Zwischenprüfung!H81)</f>
        <v/>
      </c>
      <c r="I74" s="280">
        <f>Zwischenprüfung!I81</f>
        <v>0</v>
      </c>
      <c r="J74" s="281" t="str">
        <f>Zwischenprüfung!M81</f>
        <v/>
      </c>
      <c r="K74" s="282" t="str">
        <f>Zwischenprüfung!O81</f>
        <v/>
      </c>
      <c r="L74" s="283" t="str">
        <f>Zwischenprüfung!N81</f>
        <v/>
      </c>
      <c r="M74" s="283" t="str">
        <f>Zwischenprüfung!AM81</f>
        <v/>
      </c>
      <c r="N74" s="281" t="str">
        <f>Zwischenprüfung!R81</f>
        <v/>
      </c>
      <c r="O74" s="282" t="str">
        <f>Zwischenprüfung!T81</f>
        <v/>
      </c>
      <c r="P74" s="283" t="str">
        <f>Zwischenprüfung!S81</f>
        <v/>
      </c>
      <c r="Q74" s="283" t="str">
        <f>Zwischenprüfung!AN81</f>
        <v/>
      </c>
      <c r="R74" s="281" t="str">
        <f>Zwischenprüfung!X81</f>
        <v/>
      </c>
      <c r="S74" s="282" t="str">
        <f>Zwischenprüfung!Z81</f>
        <v/>
      </c>
      <c r="T74" s="283" t="str">
        <f>Zwischenprüfung!Y81</f>
        <v/>
      </c>
      <c r="U74" s="283" t="str">
        <f>Zwischenprüfung!AO81</f>
        <v/>
      </c>
      <c r="V74" s="286">
        <f>Zwischenprüfung!AA81</f>
        <v>0</v>
      </c>
      <c r="W74" s="288" t="str">
        <f>Zwischenprüfung!AB81</f>
        <v/>
      </c>
      <c r="X74" s="287" t="str">
        <f>Zwischenprüfung!AC81</f>
        <v/>
      </c>
      <c r="Y74" s="288" t="str">
        <f>Zwischenprüfung!AP81</f>
        <v/>
      </c>
      <c r="Z74" s="289" t="str">
        <f>IF((Zwischenprüfung!AD81)="D","nicht bestanden","bestanden")</f>
        <v>bestanden</v>
      </c>
      <c r="AA74" s="281">
        <f>Zwischenprüfung!AE81</f>
        <v>0</v>
      </c>
      <c r="AB74" s="290">
        <f>Zwischenprüfung!AF81</f>
        <v>0</v>
      </c>
      <c r="AC74" s="290">
        <f>Zwischenprüfung!AG81</f>
        <v>0</v>
      </c>
      <c r="AD74" s="290">
        <f>Zwischenprüfung!AH81</f>
        <v>0</v>
      </c>
      <c r="AE74" s="288" t="str">
        <f>Zwischenprüfung!AI81</f>
        <v/>
      </c>
      <c r="AF74" s="287" t="str">
        <f>Zwischenprüfung!AJ81</f>
        <v/>
      </c>
      <c r="AG74" s="288" t="str">
        <f>Zwischenprüfung!AQ81</f>
        <v/>
      </c>
      <c r="AH74" s="291" t="str">
        <f>IF((Zwischenprüfung!AK81)="D","nicht bestanden","bestanden")</f>
        <v>bestanden</v>
      </c>
      <c r="AI74" s="294" t="str">
        <f>IF(Zwischenprüfung!AL81="","",Zwischenprüfung!AL81)</f>
        <v/>
      </c>
    </row>
    <row r="75" spans="1:35">
      <c r="A75" s="276">
        <f>Zwischenprüfung!A82</f>
        <v>0</v>
      </c>
      <c r="B75" s="277">
        <f>Zwischenprüfung!B82</f>
        <v>0</v>
      </c>
      <c r="C75" s="277">
        <f>Zwischenprüfung!C82</f>
        <v>0</v>
      </c>
      <c r="D75" s="277">
        <f>Zwischenprüfung!D82</f>
        <v>0</v>
      </c>
      <c r="E75" s="277">
        <f>Zwischenprüfung!E82</f>
        <v>0</v>
      </c>
      <c r="F75" s="278">
        <f>Zwischenprüfung!F82</f>
        <v>0</v>
      </c>
      <c r="G75" s="277">
        <f>Zwischenprüfung!G82</f>
        <v>0</v>
      </c>
      <c r="H75" s="279" t="str">
        <f>IF(Zwischenprüfung!H82="","",Zwischenprüfung!H82)</f>
        <v/>
      </c>
      <c r="I75" s="280">
        <f>Zwischenprüfung!I82</f>
        <v>0</v>
      </c>
      <c r="J75" s="281" t="str">
        <f>Zwischenprüfung!M82</f>
        <v/>
      </c>
      <c r="K75" s="282" t="str">
        <f>Zwischenprüfung!O82</f>
        <v/>
      </c>
      <c r="L75" s="283" t="str">
        <f>Zwischenprüfung!N82</f>
        <v/>
      </c>
      <c r="M75" s="283" t="str">
        <f>Zwischenprüfung!AM82</f>
        <v/>
      </c>
      <c r="N75" s="281" t="str">
        <f>Zwischenprüfung!R82</f>
        <v/>
      </c>
      <c r="O75" s="282" t="str">
        <f>Zwischenprüfung!T82</f>
        <v/>
      </c>
      <c r="P75" s="283" t="str">
        <f>Zwischenprüfung!S82</f>
        <v/>
      </c>
      <c r="Q75" s="283" t="str">
        <f>Zwischenprüfung!AN82</f>
        <v/>
      </c>
      <c r="R75" s="281" t="str">
        <f>Zwischenprüfung!X82</f>
        <v/>
      </c>
      <c r="S75" s="282" t="str">
        <f>Zwischenprüfung!Z82</f>
        <v/>
      </c>
      <c r="T75" s="283" t="str">
        <f>Zwischenprüfung!Y82</f>
        <v/>
      </c>
      <c r="U75" s="283" t="str">
        <f>Zwischenprüfung!AO82</f>
        <v/>
      </c>
      <c r="V75" s="286">
        <f>Zwischenprüfung!AA82</f>
        <v>0</v>
      </c>
      <c r="W75" s="288" t="str">
        <f>Zwischenprüfung!AB82</f>
        <v/>
      </c>
      <c r="X75" s="287" t="str">
        <f>Zwischenprüfung!AC82</f>
        <v/>
      </c>
      <c r="Y75" s="288" t="str">
        <f>Zwischenprüfung!AP82</f>
        <v/>
      </c>
      <c r="Z75" s="289" t="str">
        <f>IF((Zwischenprüfung!AD82)="D","nicht bestanden","bestanden")</f>
        <v>bestanden</v>
      </c>
      <c r="AA75" s="281">
        <f>Zwischenprüfung!AE82</f>
        <v>0</v>
      </c>
      <c r="AB75" s="290">
        <f>Zwischenprüfung!AF82</f>
        <v>0</v>
      </c>
      <c r="AC75" s="290">
        <f>Zwischenprüfung!AG82</f>
        <v>0</v>
      </c>
      <c r="AD75" s="290">
        <f>Zwischenprüfung!AH82</f>
        <v>0</v>
      </c>
      <c r="AE75" s="288" t="str">
        <f>Zwischenprüfung!AI82</f>
        <v/>
      </c>
      <c r="AF75" s="287" t="str">
        <f>Zwischenprüfung!AJ82</f>
        <v/>
      </c>
      <c r="AG75" s="288" t="str">
        <f>Zwischenprüfung!AQ82</f>
        <v/>
      </c>
      <c r="AH75" s="291" t="str">
        <f>IF((Zwischenprüfung!AK82)="D","nicht bestanden","bestanden")</f>
        <v>bestanden</v>
      </c>
      <c r="AI75" s="294" t="str">
        <f>IF(Zwischenprüfung!AL82="","",Zwischenprüfung!AL82)</f>
        <v/>
      </c>
    </row>
    <row r="76" spans="1:35">
      <c r="A76" s="276">
        <f>Zwischenprüfung!A83</f>
        <v>0</v>
      </c>
      <c r="B76" s="277">
        <f>Zwischenprüfung!B83</f>
        <v>0</v>
      </c>
      <c r="C76" s="277">
        <f>Zwischenprüfung!C83</f>
        <v>0</v>
      </c>
      <c r="D76" s="277">
        <f>Zwischenprüfung!D83</f>
        <v>0</v>
      </c>
      <c r="E76" s="277">
        <f>Zwischenprüfung!E83</f>
        <v>0</v>
      </c>
      <c r="F76" s="278">
        <f>Zwischenprüfung!F83</f>
        <v>0</v>
      </c>
      <c r="G76" s="277">
        <f>Zwischenprüfung!G83</f>
        <v>0</v>
      </c>
      <c r="H76" s="279" t="str">
        <f>IF(Zwischenprüfung!H83="","",Zwischenprüfung!H83)</f>
        <v/>
      </c>
      <c r="I76" s="280">
        <f>Zwischenprüfung!I83</f>
        <v>0</v>
      </c>
      <c r="J76" s="281" t="str">
        <f>Zwischenprüfung!M83</f>
        <v/>
      </c>
      <c r="K76" s="282" t="str">
        <f>Zwischenprüfung!O83</f>
        <v/>
      </c>
      <c r="L76" s="283" t="str">
        <f>Zwischenprüfung!N83</f>
        <v/>
      </c>
      <c r="M76" s="283" t="str">
        <f>Zwischenprüfung!AM83</f>
        <v/>
      </c>
      <c r="N76" s="281" t="str">
        <f>Zwischenprüfung!R83</f>
        <v/>
      </c>
      <c r="O76" s="282" t="str">
        <f>Zwischenprüfung!T83</f>
        <v/>
      </c>
      <c r="P76" s="283" t="str">
        <f>Zwischenprüfung!S83</f>
        <v/>
      </c>
      <c r="Q76" s="283" t="str">
        <f>Zwischenprüfung!AN83</f>
        <v/>
      </c>
      <c r="R76" s="281" t="str">
        <f>Zwischenprüfung!X83</f>
        <v/>
      </c>
      <c r="S76" s="282" t="str">
        <f>Zwischenprüfung!Z83</f>
        <v/>
      </c>
      <c r="T76" s="283" t="str">
        <f>Zwischenprüfung!Y83</f>
        <v/>
      </c>
      <c r="U76" s="283" t="str">
        <f>Zwischenprüfung!AO83</f>
        <v/>
      </c>
      <c r="V76" s="286">
        <f>Zwischenprüfung!AA83</f>
        <v>0</v>
      </c>
      <c r="W76" s="288" t="str">
        <f>Zwischenprüfung!AB83</f>
        <v/>
      </c>
      <c r="X76" s="287" t="str">
        <f>Zwischenprüfung!AC83</f>
        <v/>
      </c>
      <c r="Y76" s="288" t="str">
        <f>Zwischenprüfung!AP83</f>
        <v/>
      </c>
      <c r="Z76" s="289" t="str">
        <f>IF((Zwischenprüfung!AD83)="D","nicht bestanden","bestanden")</f>
        <v>bestanden</v>
      </c>
      <c r="AA76" s="281">
        <f>Zwischenprüfung!AE83</f>
        <v>0</v>
      </c>
      <c r="AB76" s="290">
        <f>Zwischenprüfung!AF83</f>
        <v>0</v>
      </c>
      <c r="AC76" s="290">
        <f>Zwischenprüfung!AG83</f>
        <v>0</v>
      </c>
      <c r="AD76" s="290">
        <f>Zwischenprüfung!AH83</f>
        <v>0</v>
      </c>
      <c r="AE76" s="288" t="str">
        <f>Zwischenprüfung!AI83</f>
        <v/>
      </c>
      <c r="AF76" s="287" t="str">
        <f>Zwischenprüfung!AJ83</f>
        <v/>
      </c>
      <c r="AG76" s="288" t="str">
        <f>Zwischenprüfung!AQ83</f>
        <v/>
      </c>
      <c r="AH76" s="291" t="str">
        <f>IF((Zwischenprüfung!AK83)="D","nicht bestanden","bestanden")</f>
        <v>bestanden</v>
      </c>
      <c r="AI76" s="294" t="str">
        <f>IF(Zwischenprüfung!AL83="","",Zwischenprüfung!AL83)</f>
        <v/>
      </c>
    </row>
    <row r="77" spans="1:35">
      <c r="A77" s="276">
        <f>Zwischenprüfung!A84</f>
        <v>0</v>
      </c>
      <c r="B77" s="277">
        <f>Zwischenprüfung!B84</f>
        <v>0</v>
      </c>
      <c r="C77" s="277">
        <f>Zwischenprüfung!C84</f>
        <v>0</v>
      </c>
      <c r="D77" s="277">
        <f>Zwischenprüfung!D84</f>
        <v>0</v>
      </c>
      <c r="E77" s="277">
        <f>Zwischenprüfung!E84</f>
        <v>0</v>
      </c>
      <c r="F77" s="278">
        <f>Zwischenprüfung!F84</f>
        <v>0</v>
      </c>
      <c r="G77" s="277">
        <f>Zwischenprüfung!G84</f>
        <v>0</v>
      </c>
      <c r="H77" s="279" t="str">
        <f>IF(Zwischenprüfung!H84="","",Zwischenprüfung!H84)</f>
        <v/>
      </c>
      <c r="I77" s="280">
        <f>Zwischenprüfung!I84</f>
        <v>0</v>
      </c>
      <c r="J77" s="281" t="str">
        <f>Zwischenprüfung!M84</f>
        <v/>
      </c>
      <c r="K77" s="282" t="str">
        <f>Zwischenprüfung!O84</f>
        <v/>
      </c>
      <c r="L77" s="283" t="str">
        <f>Zwischenprüfung!N84</f>
        <v/>
      </c>
      <c r="M77" s="283" t="str">
        <f>Zwischenprüfung!AM84</f>
        <v/>
      </c>
      <c r="N77" s="281" t="str">
        <f>Zwischenprüfung!R84</f>
        <v/>
      </c>
      <c r="O77" s="282" t="str">
        <f>Zwischenprüfung!T84</f>
        <v/>
      </c>
      <c r="P77" s="283" t="str">
        <f>Zwischenprüfung!S84</f>
        <v/>
      </c>
      <c r="Q77" s="283" t="str">
        <f>Zwischenprüfung!AN84</f>
        <v/>
      </c>
      <c r="R77" s="281" t="str">
        <f>Zwischenprüfung!X84</f>
        <v/>
      </c>
      <c r="S77" s="282" t="str">
        <f>Zwischenprüfung!Z84</f>
        <v/>
      </c>
      <c r="T77" s="283" t="str">
        <f>Zwischenprüfung!Y84</f>
        <v/>
      </c>
      <c r="U77" s="283" t="str">
        <f>Zwischenprüfung!AO84</f>
        <v/>
      </c>
      <c r="V77" s="286">
        <f>Zwischenprüfung!AA84</f>
        <v>0</v>
      </c>
      <c r="W77" s="288" t="str">
        <f>Zwischenprüfung!AB84</f>
        <v/>
      </c>
      <c r="X77" s="287" t="str">
        <f>Zwischenprüfung!AC84</f>
        <v/>
      </c>
      <c r="Y77" s="288" t="str">
        <f>Zwischenprüfung!AP84</f>
        <v/>
      </c>
      <c r="Z77" s="289" t="str">
        <f>IF((Zwischenprüfung!AD84)="D","nicht bestanden","bestanden")</f>
        <v>bestanden</v>
      </c>
      <c r="AA77" s="281">
        <f>Zwischenprüfung!AE84</f>
        <v>0</v>
      </c>
      <c r="AB77" s="290">
        <f>Zwischenprüfung!AF84</f>
        <v>0</v>
      </c>
      <c r="AC77" s="290">
        <f>Zwischenprüfung!AG84</f>
        <v>0</v>
      </c>
      <c r="AD77" s="290">
        <f>Zwischenprüfung!AH84</f>
        <v>0</v>
      </c>
      <c r="AE77" s="288" t="str">
        <f>Zwischenprüfung!AI84</f>
        <v/>
      </c>
      <c r="AF77" s="287" t="str">
        <f>Zwischenprüfung!AJ84</f>
        <v/>
      </c>
      <c r="AG77" s="288" t="str">
        <f>Zwischenprüfung!AQ84</f>
        <v/>
      </c>
      <c r="AH77" s="291" t="str">
        <f>IF((Zwischenprüfung!AK84)="D","nicht bestanden","bestanden")</f>
        <v>bestanden</v>
      </c>
      <c r="AI77" s="294" t="str">
        <f>IF(Zwischenprüfung!AL84="","",Zwischenprüfung!AL84)</f>
        <v/>
      </c>
    </row>
    <row r="78" spans="1:35">
      <c r="A78" s="276">
        <f>Zwischenprüfung!A85</f>
        <v>0</v>
      </c>
      <c r="B78" s="277">
        <f>Zwischenprüfung!B85</f>
        <v>0</v>
      </c>
      <c r="C78" s="277">
        <f>Zwischenprüfung!C85</f>
        <v>0</v>
      </c>
      <c r="D78" s="277">
        <f>Zwischenprüfung!D85</f>
        <v>0</v>
      </c>
      <c r="E78" s="277">
        <f>Zwischenprüfung!E85</f>
        <v>0</v>
      </c>
      <c r="F78" s="278">
        <f>Zwischenprüfung!F85</f>
        <v>0</v>
      </c>
      <c r="G78" s="277">
        <f>Zwischenprüfung!G85</f>
        <v>0</v>
      </c>
      <c r="H78" s="279" t="str">
        <f>IF(Zwischenprüfung!H85="","",Zwischenprüfung!H85)</f>
        <v/>
      </c>
      <c r="I78" s="280">
        <f>Zwischenprüfung!I85</f>
        <v>0</v>
      </c>
      <c r="J78" s="281" t="str">
        <f>Zwischenprüfung!M85</f>
        <v/>
      </c>
      <c r="K78" s="282" t="str">
        <f>Zwischenprüfung!O85</f>
        <v/>
      </c>
      <c r="L78" s="283" t="str">
        <f>Zwischenprüfung!N85</f>
        <v/>
      </c>
      <c r="M78" s="283" t="str">
        <f>Zwischenprüfung!AM85</f>
        <v/>
      </c>
      <c r="N78" s="281" t="str">
        <f>Zwischenprüfung!R85</f>
        <v/>
      </c>
      <c r="O78" s="282" t="str">
        <f>Zwischenprüfung!T85</f>
        <v/>
      </c>
      <c r="P78" s="283" t="str">
        <f>Zwischenprüfung!S85</f>
        <v/>
      </c>
      <c r="Q78" s="283" t="str">
        <f>Zwischenprüfung!AN85</f>
        <v/>
      </c>
      <c r="R78" s="281" t="str">
        <f>Zwischenprüfung!X85</f>
        <v/>
      </c>
      <c r="S78" s="282" t="str">
        <f>Zwischenprüfung!Z85</f>
        <v/>
      </c>
      <c r="T78" s="283" t="str">
        <f>Zwischenprüfung!Y85</f>
        <v/>
      </c>
      <c r="U78" s="283" t="str">
        <f>Zwischenprüfung!AO85</f>
        <v/>
      </c>
      <c r="V78" s="286">
        <f>Zwischenprüfung!AA85</f>
        <v>0</v>
      </c>
      <c r="W78" s="288" t="str">
        <f>Zwischenprüfung!AB85</f>
        <v/>
      </c>
      <c r="X78" s="287" t="str">
        <f>Zwischenprüfung!AC85</f>
        <v/>
      </c>
      <c r="Y78" s="288" t="str">
        <f>Zwischenprüfung!AP85</f>
        <v/>
      </c>
      <c r="Z78" s="289" t="str">
        <f>IF((Zwischenprüfung!AD85)="D","nicht bestanden","bestanden")</f>
        <v>bestanden</v>
      </c>
      <c r="AA78" s="281">
        <f>Zwischenprüfung!AE85</f>
        <v>0</v>
      </c>
      <c r="AB78" s="290">
        <f>Zwischenprüfung!AF85</f>
        <v>0</v>
      </c>
      <c r="AC78" s="290">
        <f>Zwischenprüfung!AG85</f>
        <v>0</v>
      </c>
      <c r="AD78" s="290">
        <f>Zwischenprüfung!AH85</f>
        <v>0</v>
      </c>
      <c r="AE78" s="288" t="str">
        <f>Zwischenprüfung!AI85</f>
        <v/>
      </c>
      <c r="AF78" s="287" t="str">
        <f>Zwischenprüfung!AJ85</f>
        <v/>
      </c>
      <c r="AG78" s="288" t="str">
        <f>Zwischenprüfung!AQ85</f>
        <v/>
      </c>
      <c r="AH78" s="291" t="str">
        <f>IF((Zwischenprüfung!AK85)="D","nicht bestanden","bestanden")</f>
        <v>bestanden</v>
      </c>
      <c r="AI78" s="294" t="str">
        <f>IF(Zwischenprüfung!AL85="","",Zwischenprüfung!AL85)</f>
        <v/>
      </c>
    </row>
    <row r="79" spans="1:35">
      <c r="A79" s="276">
        <f>Zwischenprüfung!A86</f>
        <v>0</v>
      </c>
      <c r="B79" s="277">
        <f>Zwischenprüfung!B86</f>
        <v>0</v>
      </c>
      <c r="C79" s="277">
        <f>Zwischenprüfung!C86</f>
        <v>0</v>
      </c>
      <c r="D79" s="277">
        <f>Zwischenprüfung!D86</f>
        <v>0</v>
      </c>
      <c r="E79" s="277">
        <f>Zwischenprüfung!E86</f>
        <v>0</v>
      </c>
      <c r="F79" s="278">
        <f>Zwischenprüfung!F86</f>
        <v>0</v>
      </c>
      <c r="G79" s="277">
        <f>Zwischenprüfung!G86</f>
        <v>0</v>
      </c>
      <c r="H79" s="279" t="str">
        <f>IF(Zwischenprüfung!H86="","",Zwischenprüfung!H86)</f>
        <v/>
      </c>
      <c r="I79" s="280">
        <f>Zwischenprüfung!I86</f>
        <v>0</v>
      </c>
      <c r="J79" s="281" t="str">
        <f>Zwischenprüfung!M86</f>
        <v/>
      </c>
      <c r="K79" s="282" t="str">
        <f>Zwischenprüfung!O86</f>
        <v/>
      </c>
      <c r="L79" s="283" t="str">
        <f>Zwischenprüfung!N86</f>
        <v/>
      </c>
      <c r="M79" s="283" t="str">
        <f>Zwischenprüfung!AM86</f>
        <v/>
      </c>
      <c r="N79" s="281" t="str">
        <f>Zwischenprüfung!R86</f>
        <v/>
      </c>
      <c r="O79" s="282" t="str">
        <f>Zwischenprüfung!T86</f>
        <v/>
      </c>
      <c r="P79" s="283" t="str">
        <f>Zwischenprüfung!S86</f>
        <v/>
      </c>
      <c r="Q79" s="283" t="str">
        <f>Zwischenprüfung!AN86</f>
        <v/>
      </c>
      <c r="R79" s="281" t="str">
        <f>Zwischenprüfung!X86</f>
        <v/>
      </c>
      <c r="S79" s="282" t="str">
        <f>Zwischenprüfung!Z86</f>
        <v/>
      </c>
      <c r="T79" s="283" t="str">
        <f>Zwischenprüfung!Y86</f>
        <v/>
      </c>
      <c r="U79" s="283" t="str">
        <f>Zwischenprüfung!AO86</f>
        <v/>
      </c>
      <c r="V79" s="286">
        <f>Zwischenprüfung!AA86</f>
        <v>0</v>
      </c>
      <c r="W79" s="288" t="str">
        <f>Zwischenprüfung!AB86</f>
        <v/>
      </c>
      <c r="X79" s="287" t="str">
        <f>Zwischenprüfung!AC86</f>
        <v/>
      </c>
      <c r="Y79" s="288" t="str">
        <f>Zwischenprüfung!AP86</f>
        <v/>
      </c>
      <c r="Z79" s="289" t="str">
        <f>IF((Zwischenprüfung!AD86)="D","nicht bestanden","bestanden")</f>
        <v>bestanden</v>
      </c>
      <c r="AA79" s="281">
        <f>Zwischenprüfung!AE86</f>
        <v>0</v>
      </c>
      <c r="AB79" s="290">
        <f>Zwischenprüfung!AF86</f>
        <v>0</v>
      </c>
      <c r="AC79" s="290">
        <f>Zwischenprüfung!AG86</f>
        <v>0</v>
      </c>
      <c r="AD79" s="290">
        <f>Zwischenprüfung!AH86</f>
        <v>0</v>
      </c>
      <c r="AE79" s="288" t="str">
        <f>Zwischenprüfung!AI86</f>
        <v/>
      </c>
      <c r="AF79" s="287" t="str">
        <f>Zwischenprüfung!AJ86</f>
        <v/>
      </c>
      <c r="AG79" s="288" t="str">
        <f>Zwischenprüfung!AQ86</f>
        <v/>
      </c>
      <c r="AH79" s="291" t="str">
        <f>IF((Zwischenprüfung!AK86)="D","nicht bestanden","bestanden")</f>
        <v>bestanden</v>
      </c>
      <c r="AI79" s="294" t="str">
        <f>IF(Zwischenprüfung!AL86="","",Zwischenprüfung!AL86)</f>
        <v/>
      </c>
    </row>
    <row r="80" spans="1:35">
      <c r="A80" s="276">
        <f>Zwischenprüfung!A87</f>
        <v>0</v>
      </c>
      <c r="B80" s="277">
        <f>Zwischenprüfung!B87</f>
        <v>0</v>
      </c>
      <c r="C80" s="277">
        <f>Zwischenprüfung!C87</f>
        <v>0</v>
      </c>
      <c r="D80" s="277">
        <f>Zwischenprüfung!D87</f>
        <v>0</v>
      </c>
      <c r="E80" s="277">
        <f>Zwischenprüfung!E87</f>
        <v>0</v>
      </c>
      <c r="F80" s="278">
        <f>Zwischenprüfung!F87</f>
        <v>0</v>
      </c>
      <c r="G80" s="277">
        <f>Zwischenprüfung!G87</f>
        <v>0</v>
      </c>
      <c r="H80" s="279" t="str">
        <f>IF(Zwischenprüfung!H87="","",Zwischenprüfung!H87)</f>
        <v/>
      </c>
      <c r="I80" s="280">
        <f>Zwischenprüfung!I87</f>
        <v>0</v>
      </c>
      <c r="J80" s="281" t="str">
        <f>Zwischenprüfung!M87</f>
        <v/>
      </c>
      <c r="K80" s="282" t="str">
        <f>Zwischenprüfung!O87</f>
        <v/>
      </c>
      <c r="L80" s="283" t="str">
        <f>Zwischenprüfung!N87</f>
        <v/>
      </c>
      <c r="M80" s="283" t="str">
        <f>Zwischenprüfung!AM87</f>
        <v/>
      </c>
      <c r="N80" s="281" t="str">
        <f>Zwischenprüfung!R87</f>
        <v/>
      </c>
      <c r="O80" s="282" t="str">
        <f>Zwischenprüfung!T87</f>
        <v/>
      </c>
      <c r="P80" s="283" t="str">
        <f>Zwischenprüfung!S87</f>
        <v/>
      </c>
      <c r="Q80" s="283" t="str">
        <f>Zwischenprüfung!AN87</f>
        <v/>
      </c>
      <c r="R80" s="281" t="str">
        <f>Zwischenprüfung!X87</f>
        <v/>
      </c>
      <c r="S80" s="282" t="str">
        <f>Zwischenprüfung!Z87</f>
        <v/>
      </c>
      <c r="T80" s="283" t="str">
        <f>Zwischenprüfung!Y87</f>
        <v/>
      </c>
      <c r="U80" s="283" t="str">
        <f>Zwischenprüfung!AO87</f>
        <v/>
      </c>
      <c r="V80" s="286">
        <f>Zwischenprüfung!AA87</f>
        <v>0</v>
      </c>
      <c r="W80" s="288" t="str">
        <f>Zwischenprüfung!AB87</f>
        <v/>
      </c>
      <c r="X80" s="287" t="str">
        <f>Zwischenprüfung!AC87</f>
        <v/>
      </c>
      <c r="Y80" s="288" t="str">
        <f>Zwischenprüfung!AP87</f>
        <v/>
      </c>
      <c r="Z80" s="289" t="str">
        <f>IF((Zwischenprüfung!AD87)="D","nicht bestanden","bestanden")</f>
        <v>bestanden</v>
      </c>
      <c r="AA80" s="281">
        <f>Zwischenprüfung!AE87</f>
        <v>0</v>
      </c>
      <c r="AB80" s="290">
        <f>Zwischenprüfung!AF87</f>
        <v>0</v>
      </c>
      <c r="AC80" s="290">
        <f>Zwischenprüfung!AG87</f>
        <v>0</v>
      </c>
      <c r="AD80" s="290">
        <f>Zwischenprüfung!AH87</f>
        <v>0</v>
      </c>
      <c r="AE80" s="288" t="str">
        <f>Zwischenprüfung!AI87</f>
        <v/>
      </c>
      <c r="AF80" s="287" t="str">
        <f>Zwischenprüfung!AJ87</f>
        <v/>
      </c>
      <c r="AG80" s="288" t="str">
        <f>Zwischenprüfung!AQ87</f>
        <v/>
      </c>
      <c r="AH80" s="291" t="str">
        <f>IF((Zwischenprüfung!AK87)="D","nicht bestanden","bestanden")</f>
        <v>bestanden</v>
      </c>
      <c r="AI80" s="294" t="str">
        <f>IF(Zwischenprüfung!AL87="","",Zwischenprüfung!AL87)</f>
        <v/>
      </c>
    </row>
    <row r="81" spans="1:35">
      <c r="A81" s="276">
        <f>Zwischenprüfung!A88</f>
        <v>0</v>
      </c>
      <c r="B81" s="277">
        <f>Zwischenprüfung!B88</f>
        <v>0</v>
      </c>
      <c r="C81" s="277">
        <f>Zwischenprüfung!C88</f>
        <v>0</v>
      </c>
      <c r="D81" s="277">
        <f>Zwischenprüfung!D88</f>
        <v>0</v>
      </c>
      <c r="E81" s="277">
        <f>Zwischenprüfung!E88</f>
        <v>0</v>
      </c>
      <c r="F81" s="278">
        <f>Zwischenprüfung!F88</f>
        <v>0</v>
      </c>
      <c r="G81" s="277">
        <f>Zwischenprüfung!G88</f>
        <v>0</v>
      </c>
      <c r="H81" s="279" t="str">
        <f>IF(Zwischenprüfung!H88="","",Zwischenprüfung!H88)</f>
        <v/>
      </c>
      <c r="I81" s="280">
        <f>Zwischenprüfung!I88</f>
        <v>0</v>
      </c>
      <c r="J81" s="281" t="str">
        <f>Zwischenprüfung!M88</f>
        <v/>
      </c>
      <c r="K81" s="282" t="str">
        <f>Zwischenprüfung!O88</f>
        <v/>
      </c>
      <c r="L81" s="283" t="str">
        <f>Zwischenprüfung!N88</f>
        <v/>
      </c>
      <c r="M81" s="283" t="str">
        <f>Zwischenprüfung!AM88</f>
        <v/>
      </c>
      <c r="N81" s="281" t="str">
        <f>Zwischenprüfung!R88</f>
        <v/>
      </c>
      <c r="O81" s="282" t="str">
        <f>Zwischenprüfung!T88</f>
        <v/>
      </c>
      <c r="P81" s="283" t="str">
        <f>Zwischenprüfung!S88</f>
        <v/>
      </c>
      <c r="Q81" s="283" t="str">
        <f>Zwischenprüfung!AN88</f>
        <v/>
      </c>
      <c r="R81" s="281" t="str">
        <f>Zwischenprüfung!X88</f>
        <v/>
      </c>
      <c r="S81" s="282" t="str">
        <f>Zwischenprüfung!Z88</f>
        <v/>
      </c>
      <c r="T81" s="283" t="str">
        <f>Zwischenprüfung!Y88</f>
        <v/>
      </c>
      <c r="U81" s="283" t="str">
        <f>Zwischenprüfung!AO88</f>
        <v/>
      </c>
      <c r="V81" s="286">
        <f>Zwischenprüfung!AA88</f>
        <v>0</v>
      </c>
      <c r="W81" s="288" t="str">
        <f>Zwischenprüfung!AB88</f>
        <v/>
      </c>
      <c r="X81" s="287" t="str">
        <f>Zwischenprüfung!AC88</f>
        <v/>
      </c>
      <c r="Y81" s="288" t="str">
        <f>Zwischenprüfung!AP88</f>
        <v/>
      </c>
      <c r="Z81" s="289" t="str">
        <f>IF((Zwischenprüfung!AD88)="D","nicht bestanden","bestanden")</f>
        <v>bestanden</v>
      </c>
      <c r="AA81" s="281">
        <f>Zwischenprüfung!AE88</f>
        <v>0</v>
      </c>
      <c r="AB81" s="290">
        <f>Zwischenprüfung!AF88</f>
        <v>0</v>
      </c>
      <c r="AC81" s="290">
        <f>Zwischenprüfung!AG88</f>
        <v>0</v>
      </c>
      <c r="AD81" s="290">
        <f>Zwischenprüfung!AH88</f>
        <v>0</v>
      </c>
      <c r="AE81" s="288" t="str">
        <f>Zwischenprüfung!AI88</f>
        <v/>
      </c>
      <c r="AF81" s="287" t="str">
        <f>Zwischenprüfung!AJ88</f>
        <v/>
      </c>
      <c r="AG81" s="288" t="str">
        <f>Zwischenprüfung!AQ88</f>
        <v/>
      </c>
      <c r="AH81" s="291" t="str">
        <f>IF((Zwischenprüfung!AK88)="D","nicht bestanden","bestanden")</f>
        <v>bestanden</v>
      </c>
      <c r="AI81" s="294" t="str">
        <f>IF(Zwischenprüfung!AL88="","",Zwischenprüfung!AL88)</f>
        <v/>
      </c>
    </row>
    <row r="82" spans="1:35">
      <c r="A82" s="276">
        <f>Zwischenprüfung!A89</f>
        <v>0</v>
      </c>
      <c r="B82" s="277">
        <f>Zwischenprüfung!B89</f>
        <v>0</v>
      </c>
      <c r="C82" s="277">
        <f>Zwischenprüfung!C89</f>
        <v>0</v>
      </c>
      <c r="D82" s="277">
        <f>Zwischenprüfung!D89</f>
        <v>0</v>
      </c>
      <c r="E82" s="277">
        <f>Zwischenprüfung!E89</f>
        <v>0</v>
      </c>
      <c r="F82" s="278">
        <f>Zwischenprüfung!F89</f>
        <v>0</v>
      </c>
      <c r="G82" s="277">
        <f>Zwischenprüfung!G89</f>
        <v>0</v>
      </c>
      <c r="H82" s="279" t="str">
        <f>IF(Zwischenprüfung!H89="","",Zwischenprüfung!H89)</f>
        <v/>
      </c>
      <c r="I82" s="280">
        <f>Zwischenprüfung!I89</f>
        <v>0</v>
      </c>
      <c r="J82" s="281" t="str">
        <f>Zwischenprüfung!M89</f>
        <v/>
      </c>
      <c r="K82" s="282" t="str">
        <f>Zwischenprüfung!O89</f>
        <v/>
      </c>
      <c r="L82" s="283" t="str">
        <f>Zwischenprüfung!N89</f>
        <v/>
      </c>
      <c r="M82" s="283" t="str">
        <f>Zwischenprüfung!AM89</f>
        <v/>
      </c>
      <c r="N82" s="281" t="str">
        <f>Zwischenprüfung!R89</f>
        <v/>
      </c>
      <c r="O82" s="282" t="str">
        <f>Zwischenprüfung!T89</f>
        <v/>
      </c>
      <c r="P82" s="283" t="str">
        <f>Zwischenprüfung!S89</f>
        <v/>
      </c>
      <c r="Q82" s="283" t="str">
        <f>Zwischenprüfung!AN89</f>
        <v/>
      </c>
      <c r="R82" s="281" t="str">
        <f>Zwischenprüfung!X89</f>
        <v/>
      </c>
      <c r="S82" s="282" t="str">
        <f>Zwischenprüfung!Z89</f>
        <v/>
      </c>
      <c r="T82" s="283" t="str">
        <f>Zwischenprüfung!Y89</f>
        <v/>
      </c>
      <c r="U82" s="283" t="str">
        <f>Zwischenprüfung!AO89</f>
        <v/>
      </c>
      <c r="V82" s="286">
        <f>Zwischenprüfung!AA89</f>
        <v>0</v>
      </c>
      <c r="W82" s="288" t="str">
        <f>Zwischenprüfung!AB89</f>
        <v/>
      </c>
      <c r="X82" s="287" t="str">
        <f>Zwischenprüfung!AC89</f>
        <v/>
      </c>
      <c r="Y82" s="288" t="str">
        <f>Zwischenprüfung!AP89</f>
        <v/>
      </c>
      <c r="Z82" s="289" t="str">
        <f>IF((Zwischenprüfung!AD89)="D","nicht bestanden","bestanden")</f>
        <v>bestanden</v>
      </c>
      <c r="AA82" s="281">
        <f>Zwischenprüfung!AE89</f>
        <v>0</v>
      </c>
      <c r="AB82" s="290">
        <f>Zwischenprüfung!AF89</f>
        <v>0</v>
      </c>
      <c r="AC82" s="290">
        <f>Zwischenprüfung!AG89</f>
        <v>0</v>
      </c>
      <c r="AD82" s="290">
        <f>Zwischenprüfung!AH89</f>
        <v>0</v>
      </c>
      <c r="AE82" s="288" t="str">
        <f>Zwischenprüfung!AI89</f>
        <v/>
      </c>
      <c r="AF82" s="287" t="str">
        <f>Zwischenprüfung!AJ89</f>
        <v/>
      </c>
      <c r="AG82" s="288" t="str">
        <f>Zwischenprüfung!AQ89</f>
        <v/>
      </c>
      <c r="AH82" s="291" t="str">
        <f>IF((Zwischenprüfung!AK89)="D","nicht bestanden","bestanden")</f>
        <v>bestanden</v>
      </c>
      <c r="AI82" s="294" t="str">
        <f>IF(Zwischenprüfung!AL89="","",Zwischenprüfung!AL89)</f>
        <v/>
      </c>
    </row>
    <row r="83" spans="1:35">
      <c r="A83" s="276">
        <f>Zwischenprüfung!A90</f>
        <v>0</v>
      </c>
      <c r="B83" s="277">
        <f>Zwischenprüfung!B90</f>
        <v>0</v>
      </c>
      <c r="C83" s="277">
        <f>Zwischenprüfung!C90</f>
        <v>0</v>
      </c>
      <c r="D83" s="277">
        <f>Zwischenprüfung!D90</f>
        <v>0</v>
      </c>
      <c r="E83" s="277">
        <f>Zwischenprüfung!E90</f>
        <v>0</v>
      </c>
      <c r="F83" s="278">
        <f>Zwischenprüfung!F90</f>
        <v>0</v>
      </c>
      <c r="G83" s="277">
        <f>Zwischenprüfung!G90</f>
        <v>0</v>
      </c>
      <c r="H83" s="279" t="str">
        <f>IF(Zwischenprüfung!H90="","",Zwischenprüfung!H90)</f>
        <v/>
      </c>
      <c r="I83" s="280">
        <f>Zwischenprüfung!I90</f>
        <v>0</v>
      </c>
      <c r="J83" s="281" t="str">
        <f>Zwischenprüfung!M90</f>
        <v/>
      </c>
      <c r="K83" s="282" t="str">
        <f>Zwischenprüfung!O90</f>
        <v/>
      </c>
      <c r="L83" s="283" t="str">
        <f>Zwischenprüfung!N90</f>
        <v/>
      </c>
      <c r="M83" s="283" t="str">
        <f>Zwischenprüfung!AM90</f>
        <v/>
      </c>
      <c r="N83" s="281" t="str">
        <f>Zwischenprüfung!R90</f>
        <v/>
      </c>
      <c r="O83" s="282" t="str">
        <f>Zwischenprüfung!T90</f>
        <v/>
      </c>
      <c r="P83" s="283" t="str">
        <f>Zwischenprüfung!S90</f>
        <v/>
      </c>
      <c r="Q83" s="283" t="str">
        <f>Zwischenprüfung!AN90</f>
        <v/>
      </c>
      <c r="R83" s="281" t="str">
        <f>Zwischenprüfung!X90</f>
        <v/>
      </c>
      <c r="S83" s="282" t="str">
        <f>Zwischenprüfung!Z90</f>
        <v/>
      </c>
      <c r="T83" s="283" t="str">
        <f>Zwischenprüfung!Y90</f>
        <v/>
      </c>
      <c r="U83" s="283" t="str">
        <f>Zwischenprüfung!AO90</f>
        <v/>
      </c>
      <c r="V83" s="286">
        <f>Zwischenprüfung!AA90</f>
        <v>0</v>
      </c>
      <c r="W83" s="288" t="str">
        <f>Zwischenprüfung!AB90</f>
        <v/>
      </c>
      <c r="X83" s="287" t="str">
        <f>Zwischenprüfung!AC90</f>
        <v/>
      </c>
      <c r="Y83" s="288" t="str">
        <f>Zwischenprüfung!AP90</f>
        <v/>
      </c>
      <c r="Z83" s="289" t="str">
        <f>IF((Zwischenprüfung!AD90)="D","nicht bestanden","bestanden")</f>
        <v>bestanden</v>
      </c>
      <c r="AA83" s="281">
        <f>Zwischenprüfung!AE90</f>
        <v>0</v>
      </c>
      <c r="AB83" s="290">
        <f>Zwischenprüfung!AF90</f>
        <v>0</v>
      </c>
      <c r="AC83" s="290">
        <f>Zwischenprüfung!AG90</f>
        <v>0</v>
      </c>
      <c r="AD83" s="290">
        <f>Zwischenprüfung!AH90</f>
        <v>0</v>
      </c>
      <c r="AE83" s="288" t="str">
        <f>Zwischenprüfung!AI90</f>
        <v/>
      </c>
      <c r="AF83" s="287" t="str">
        <f>Zwischenprüfung!AJ90</f>
        <v/>
      </c>
      <c r="AG83" s="288" t="str">
        <f>Zwischenprüfung!AQ90</f>
        <v/>
      </c>
      <c r="AH83" s="291" t="str">
        <f>IF((Zwischenprüfung!AK90)="D","nicht bestanden","bestanden")</f>
        <v>bestanden</v>
      </c>
      <c r="AI83" s="294" t="str">
        <f>IF(Zwischenprüfung!AL90="","",Zwischenprüfung!AL90)</f>
        <v/>
      </c>
    </row>
    <row r="84" spans="1:35">
      <c r="A84" s="276">
        <f>Zwischenprüfung!A91</f>
        <v>0</v>
      </c>
      <c r="B84" s="277">
        <f>Zwischenprüfung!B91</f>
        <v>0</v>
      </c>
      <c r="C84" s="277">
        <f>Zwischenprüfung!C91</f>
        <v>0</v>
      </c>
      <c r="D84" s="277">
        <f>Zwischenprüfung!D91</f>
        <v>0</v>
      </c>
      <c r="E84" s="277">
        <f>Zwischenprüfung!E91</f>
        <v>0</v>
      </c>
      <c r="F84" s="278">
        <f>Zwischenprüfung!F91</f>
        <v>0</v>
      </c>
      <c r="G84" s="277">
        <f>Zwischenprüfung!G91</f>
        <v>0</v>
      </c>
      <c r="H84" s="279" t="str">
        <f>IF(Zwischenprüfung!H91="","",Zwischenprüfung!H91)</f>
        <v/>
      </c>
      <c r="I84" s="280">
        <f>Zwischenprüfung!I91</f>
        <v>0</v>
      </c>
      <c r="J84" s="281" t="str">
        <f>Zwischenprüfung!M91</f>
        <v/>
      </c>
      <c r="K84" s="282" t="str">
        <f>Zwischenprüfung!O91</f>
        <v/>
      </c>
      <c r="L84" s="283" t="str">
        <f>Zwischenprüfung!N91</f>
        <v/>
      </c>
      <c r="M84" s="283" t="str">
        <f>Zwischenprüfung!AM91</f>
        <v/>
      </c>
      <c r="N84" s="281" t="str">
        <f>Zwischenprüfung!R91</f>
        <v/>
      </c>
      <c r="O84" s="282" t="str">
        <f>Zwischenprüfung!T91</f>
        <v/>
      </c>
      <c r="P84" s="283" t="str">
        <f>Zwischenprüfung!S91</f>
        <v/>
      </c>
      <c r="Q84" s="283" t="str">
        <f>Zwischenprüfung!AN91</f>
        <v/>
      </c>
      <c r="R84" s="281" t="str">
        <f>Zwischenprüfung!X91</f>
        <v/>
      </c>
      <c r="S84" s="282" t="str">
        <f>Zwischenprüfung!Z91</f>
        <v/>
      </c>
      <c r="T84" s="283" t="str">
        <f>Zwischenprüfung!Y91</f>
        <v/>
      </c>
      <c r="U84" s="283" t="str">
        <f>Zwischenprüfung!AO91</f>
        <v/>
      </c>
      <c r="V84" s="286">
        <f>Zwischenprüfung!AA91</f>
        <v>0</v>
      </c>
      <c r="W84" s="288" t="str">
        <f>Zwischenprüfung!AB91</f>
        <v/>
      </c>
      <c r="X84" s="287" t="str">
        <f>Zwischenprüfung!AC91</f>
        <v/>
      </c>
      <c r="Y84" s="288" t="str">
        <f>Zwischenprüfung!AP91</f>
        <v/>
      </c>
      <c r="Z84" s="289" t="str">
        <f>IF((Zwischenprüfung!AD91)="D","nicht bestanden","bestanden")</f>
        <v>bestanden</v>
      </c>
      <c r="AA84" s="281">
        <f>Zwischenprüfung!AE91</f>
        <v>0</v>
      </c>
      <c r="AB84" s="290">
        <f>Zwischenprüfung!AF91</f>
        <v>0</v>
      </c>
      <c r="AC84" s="290">
        <f>Zwischenprüfung!AG91</f>
        <v>0</v>
      </c>
      <c r="AD84" s="290">
        <f>Zwischenprüfung!AH91</f>
        <v>0</v>
      </c>
      <c r="AE84" s="288" t="str">
        <f>Zwischenprüfung!AI91</f>
        <v/>
      </c>
      <c r="AF84" s="287" t="str">
        <f>Zwischenprüfung!AJ91</f>
        <v/>
      </c>
      <c r="AG84" s="288" t="str">
        <f>Zwischenprüfung!AQ91</f>
        <v/>
      </c>
      <c r="AH84" s="291" t="str">
        <f>IF((Zwischenprüfung!AK91)="D","nicht bestanden","bestanden")</f>
        <v>bestanden</v>
      </c>
      <c r="AI84" s="294" t="str">
        <f>IF(Zwischenprüfung!AL91="","",Zwischenprüfung!AL91)</f>
        <v/>
      </c>
    </row>
    <row r="85" spans="1:35">
      <c r="A85" s="276">
        <f>Zwischenprüfung!A92</f>
        <v>0</v>
      </c>
      <c r="B85" s="277">
        <f>Zwischenprüfung!B92</f>
        <v>0</v>
      </c>
      <c r="C85" s="277">
        <f>Zwischenprüfung!C92</f>
        <v>0</v>
      </c>
      <c r="D85" s="277">
        <f>Zwischenprüfung!D92</f>
        <v>0</v>
      </c>
      <c r="E85" s="277">
        <f>Zwischenprüfung!E92</f>
        <v>0</v>
      </c>
      <c r="F85" s="278">
        <f>Zwischenprüfung!F92</f>
        <v>0</v>
      </c>
      <c r="G85" s="277">
        <f>Zwischenprüfung!G92</f>
        <v>0</v>
      </c>
      <c r="H85" s="279" t="str">
        <f>IF(Zwischenprüfung!H92="","",Zwischenprüfung!H92)</f>
        <v/>
      </c>
      <c r="I85" s="280">
        <f>Zwischenprüfung!I92</f>
        <v>0</v>
      </c>
      <c r="J85" s="281" t="str">
        <f>Zwischenprüfung!M92</f>
        <v/>
      </c>
      <c r="K85" s="282" t="str">
        <f>Zwischenprüfung!O92</f>
        <v/>
      </c>
      <c r="L85" s="283" t="str">
        <f>Zwischenprüfung!N92</f>
        <v/>
      </c>
      <c r="M85" s="283" t="str">
        <f>Zwischenprüfung!AM92</f>
        <v/>
      </c>
      <c r="N85" s="281" t="str">
        <f>Zwischenprüfung!R92</f>
        <v/>
      </c>
      <c r="O85" s="282" t="str">
        <f>Zwischenprüfung!T92</f>
        <v/>
      </c>
      <c r="P85" s="283" t="str">
        <f>Zwischenprüfung!S92</f>
        <v/>
      </c>
      <c r="Q85" s="283" t="str">
        <f>Zwischenprüfung!AN92</f>
        <v/>
      </c>
      <c r="R85" s="281" t="str">
        <f>Zwischenprüfung!X92</f>
        <v/>
      </c>
      <c r="S85" s="282" t="str">
        <f>Zwischenprüfung!Z92</f>
        <v/>
      </c>
      <c r="T85" s="283" t="str">
        <f>Zwischenprüfung!Y92</f>
        <v/>
      </c>
      <c r="U85" s="283" t="str">
        <f>Zwischenprüfung!AO92</f>
        <v/>
      </c>
      <c r="V85" s="286">
        <f>Zwischenprüfung!AA92</f>
        <v>0</v>
      </c>
      <c r="W85" s="288" t="str">
        <f>Zwischenprüfung!AB92</f>
        <v/>
      </c>
      <c r="X85" s="287" t="str">
        <f>Zwischenprüfung!AC92</f>
        <v/>
      </c>
      <c r="Y85" s="288" t="str">
        <f>Zwischenprüfung!AP92</f>
        <v/>
      </c>
      <c r="Z85" s="289" t="str">
        <f>IF((Zwischenprüfung!AD92)="D","nicht bestanden","bestanden")</f>
        <v>bestanden</v>
      </c>
      <c r="AA85" s="281">
        <f>Zwischenprüfung!AE92</f>
        <v>0</v>
      </c>
      <c r="AB85" s="290">
        <f>Zwischenprüfung!AF92</f>
        <v>0</v>
      </c>
      <c r="AC85" s="290">
        <f>Zwischenprüfung!AG92</f>
        <v>0</v>
      </c>
      <c r="AD85" s="290">
        <f>Zwischenprüfung!AH92</f>
        <v>0</v>
      </c>
      <c r="AE85" s="288" t="str">
        <f>Zwischenprüfung!AI92</f>
        <v/>
      </c>
      <c r="AF85" s="287" t="str">
        <f>Zwischenprüfung!AJ92</f>
        <v/>
      </c>
      <c r="AG85" s="288" t="str">
        <f>Zwischenprüfung!AQ92</f>
        <v/>
      </c>
      <c r="AH85" s="291" t="str">
        <f>IF((Zwischenprüfung!AK92)="D","nicht bestanden","bestanden")</f>
        <v>bestanden</v>
      </c>
      <c r="AI85" s="294" t="str">
        <f>IF(Zwischenprüfung!AL92="","",Zwischenprüfung!AL92)</f>
        <v/>
      </c>
    </row>
    <row r="86" spans="1:35">
      <c r="A86" s="276">
        <f>Zwischenprüfung!A93</f>
        <v>0</v>
      </c>
      <c r="B86" s="277">
        <f>Zwischenprüfung!B93</f>
        <v>0</v>
      </c>
      <c r="C86" s="277">
        <f>Zwischenprüfung!C93</f>
        <v>0</v>
      </c>
      <c r="D86" s="277">
        <f>Zwischenprüfung!D93</f>
        <v>0</v>
      </c>
      <c r="E86" s="277">
        <f>Zwischenprüfung!E93</f>
        <v>0</v>
      </c>
      <c r="F86" s="278">
        <f>Zwischenprüfung!F93</f>
        <v>0</v>
      </c>
      <c r="G86" s="277">
        <f>Zwischenprüfung!G93</f>
        <v>0</v>
      </c>
      <c r="H86" s="279" t="str">
        <f>IF(Zwischenprüfung!H93="","",Zwischenprüfung!H93)</f>
        <v/>
      </c>
      <c r="I86" s="280">
        <f>Zwischenprüfung!I93</f>
        <v>0</v>
      </c>
      <c r="J86" s="281" t="str">
        <f>Zwischenprüfung!M93</f>
        <v/>
      </c>
      <c r="K86" s="282" t="str">
        <f>Zwischenprüfung!O93</f>
        <v/>
      </c>
      <c r="L86" s="283" t="str">
        <f>Zwischenprüfung!N93</f>
        <v/>
      </c>
      <c r="M86" s="283" t="str">
        <f>Zwischenprüfung!AM93</f>
        <v/>
      </c>
      <c r="N86" s="281" t="str">
        <f>Zwischenprüfung!R93</f>
        <v/>
      </c>
      <c r="O86" s="282" t="str">
        <f>Zwischenprüfung!T93</f>
        <v/>
      </c>
      <c r="P86" s="283" t="str">
        <f>Zwischenprüfung!S93</f>
        <v/>
      </c>
      <c r="Q86" s="283" t="str">
        <f>Zwischenprüfung!AN93</f>
        <v/>
      </c>
      <c r="R86" s="281" t="str">
        <f>Zwischenprüfung!X93</f>
        <v/>
      </c>
      <c r="S86" s="282" t="str">
        <f>Zwischenprüfung!Z93</f>
        <v/>
      </c>
      <c r="T86" s="283" t="str">
        <f>Zwischenprüfung!Y93</f>
        <v/>
      </c>
      <c r="U86" s="283" t="str">
        <f>Zwischenprüfung!AO93</f>
        <v/>
      </c>
      <c r="V86" s="286">
        <f>Zwischenprüfung!AA93</f>
        <v>0</v>
      </c>
      <c r="W86" s="288" t="str">
        <f>Zwischenprüfung!AB93</f>
        <v/>
      </c>
      <c r="X86" s="287" t="str">
        <f>Zwischenprüfung!AC93</f>
        <v/>
      </c>
      <c r="Y86" s="288" t="str">
        <f>Zwischenprüfung!AP93</f>
        <v/>
      </c>
      <c r="Z86" s="289" t="str">
        <f>IF((Zwischenprüfung!AD93)="D","nicht bestanden","bestanden")</f>
        <v>bestanden</v>
      </c>
      <c r="AA86" s="281">
        <f>Zwischenprüfung!AE93</f>
        <v>0</v>
      </c>
      <c r="AB86" s="290">
        <f>Zwischenprüfung!AF93</f>
        <v>0</v>
      </c>
      <c r="AC86" s="290">
        <f>Zwischenprüfung!AG93</f>
        <v>0</v>
      </c>
      <c r="AD86" s="290">
        <f>Zwischenprüfung!AH93</f>
        <v>0</v>
      </c>
      <c r="AE86" s="288" t="str">
        <f>Zwischenprüfung!AI93</f>
        <v/>
      </c>
      <c r="AF86" s="287" t="str">
        <f>Zwischenprüfung!AJ93</f>
        <v/>
      </c>
      <c r="AG86" s="288" t="str">
        <f>Zwischenprüfung!AQ93</f>
        <v/>
      </c>
      <c r="AH86" s="291" t="str">
        <f>IF((Zwischenprüfung!AK93)="D","nicht bestanden","bestanden")</f>
        <v>bestanden</v>
      </c>
      <c r="AI86" s="294" t="str">
        <f>IF(Zwischenprüfung!AL93="","",Zwischenprüfung!AL93)</f>
        <v/>
      </c>
    </row>
    <row r="87" spans="1:35">
      <c r="A87" s="276">
        <f>Zwischenprüfung!A94</f>
        <v>0</v>
      </c>
      <c r="B87" s="277">
        <f>Zwischenprüfung!B94</f>
        <v>0</v>
      </c>
      <c r="C87" s="277">
        <f>Zwischenprüfung!C94</f>
        <v>0</v>
      </c>
      <c r="D87" s="277">
        <f>Zwischenprüfung!D94</f>
        <v>0</v>
      </c>
      <c r="E87" s="277">
        <f>Zwischenprüfung!E94</f>
        <v>0</v>
      </c>
      <c r="F87" s="278">
        <f>Zwischenprüfung!F94</f>
        <v>0</v>
      </c>
      <c r="G87" s="277">
        <f>Zwischenprüfung!G94</f>
        <v>0</v>
      </c>
      <c r="H87" s="279" t="str">
        <f>IF(Zwischenprüfung!H94="","",Zwischenprüfung!H94)</f>
        <v/>
      </c>
      <c r="I87" s="280">
        <f>Zwischenprüfung!I94</f>
        <v>0</v>
      </c>
      <c r="J87" s="281" t="str">
        <f>Zwischenprüfung!M94</f>
        <v/>
      </c>
      <c r="K87" s="282" t="str">
        <f>Zwischenprüfung!O94</f>
        <v/>
      </c>
      <c r="L87" s="283" t="str">
        <f>Zwischenprüfung!N94</f>
        <v/>
      </c>
      <c r="M87" s="283" t="str">
        <f>Zwischenprüfung!AM94</f>
        <v/>
      </c>
      <c r="N87" s="281" t="str">
        <f>Zwischenprüfung!R94</f>
        <v/>
      </c>
      <c r="O87" s="282" t="str">
        <f>Zwischenprüfung!T94</f>
        <v/>
      </c>
      <c r="P87" s="283" t="str">
        <f>Zwischenprüfung!S94</f>
        <v/>
      </c>
      <c r="Q87" s="283" t="str">
        <f>Zwischenprüfung!AN94</f>
        <v/>
      </c>
      <c r="R87" s="281" t="str">
        <f>Zwischenprüfung!X94</f>
        <v/>
      </c>
      <c r="S87" s="282" t="str">
        <f>Zwischenprüfung!Z94</f>
        <v/>
      </c>
      <c r="T87" s="283" t="str">
        <f>Zwischenprüfung!Y94</f>
        <v/>
      </c>
      <c r="U87" s="283" t="str">
        <f>Zwischenprüfung!AO94</f>
        <v/>
      </c>
      <c r="V87" s="286">
        <f>Zwischenprüfung!AA94</f>
        <v>0</v>
      </c>
      <c r="W87" s="288" t="str">
        <f>Zwischenprüfung!AB94</f>
        <v/>
      </c>
      <c r="X87" s="287" t="str">
        <f>Zwischenprüfung!AC94</f>
        <v/>
      </c>
      <c r="Y87" s="288" t="str">
        <f>Zwischenprüfung!AP94</f>
        <v/>
      </c>
      <c r="Z87" s="289" t="str">
        <f>IF((Zwischenprüfung!AD94)="D","nicht bestanden","bestanden")</f>
        <v>bestanden</v>
      </c>
      <c r="AA87" s="281">
        <f>Zwischenprüfung!AE94</f>
        <v>0</v>
      </c>
      <c r="AB87" s="290">
        <f>Zwischenprüfung!AF94</f>
        <v>0</v>
      </c>
      <c r="AC87" s="290">
        <f>Zwischenprüfung!AG94</f>
        <v>0</v>
      </c>
      <c r="AD87" s="290">
        <f>Zwischenprüfung!AH94</f>
        <v>0</v>
      </c>
      <c r="AE87" s="288" t="str">
        <f>Zwischenprüfung!AI94</f>
        <v/>
      </c>
      <c r="AF87" s="287" t="str">
        <f>Zwischenprüfung!AJ94</f>
        <v/>
      </c>
      <c r="AG87" s="288" t="str">
        <f>Zwischenprüfung!AQ94</f>
        <v/>
      </c>
      <c r="AH87" s="291" t="str">
        <f>IF((Zwischenprüfung!AK94)="D","nicht bestanden","bestanden")</f>
        <v>bestanden</v>
      </c>
      <c r="AI87" s="294" t="str">
        <f>IF(Zwischenprüfung!AL94="","",Zwischenprüfung!AL94)</f>
        <v/>
      </c>
    </row>
    <row r="88" spans="1:35">
      <c r="A88" s="276">
        <f>Zwischenprüfung!A95</f>
        <v>0</v>
      </c>
      <c r="B88" s="277">
        <f>Zwischenprüfung!B95</f>
        <v>0</v>
      </c>
      <c r="C88" s="277">
        <f>Zwischenprüfung!C95</f>
        <v>0</v>
      </c>
      <c r="D88" s="277">
        <f>Zwischenprüfung!D95</f>
        <v>0</v>
      </c>
      <c r="E88" s="277">
        <f>Zwischenprüfung!E95</f>
        <v>0</v>
      </c>
      <c r="F88" s="278">
        <f>Zwischenprüfung!F95</f>
        <v>0</v>
      </c>
      <c r="G88" s="277">
        <f>Zwischenprüfung!G95</f>
        <v>0</v>
      </c>
      <c r="H88" s="279" t="str">
        <f>IF(Zwischenprüfung!H95="","",Zwischenprüfung!H95)</f>
        <v/>
      </c>
      <c r="I88" s="280">
        <f>Zwischenprüfung!I95</f>
        <v>0</v>
      </c>
      <c r="J88" s="281" t="str">
        <f>Zwischenprüfung!M95</f>
        <v/>
      </c>
      <c r="K88" s="282" t="str">
        <f>Zwischenprüfung!O95</f>
        <v/>
      </c>
      <c r="L88" s="283" t="str">
        <f>Zwischenprüfung!N95</f>
        <v/>
      </c>
      <c r="M88" s="283" t="str">
        <f>Zwischenprüfung!AM95</f>
        <v/>
      </c>
      <c r="N88" s="281" t="str">
        <f>Zwischenprüfung!R95</f>
        <v/>
      </c>
      <c r="O88" s="282" t="str">
        <f>Zwischenprüfung!T95</f>
        <v/>
      </c>
      <c r="P88" s="283" t="str">
        <f>Zwischenprüfung!S95</f>
        <v/>
      </c>
      <c r="Q88" s="283" t="str">
        <f>Zwischenprüfung!AN95</f>
        <v/>
      </c>
      <c r="R88" s="281" t="str">
        <f>Zwischenprüfung!X95</f>
        <v/>
      </c>
      <c r="S88" s="282" t="str">
        <f>Zwischenprüfung!Z95</f>
        <v/>
      </c>
      <c r="T88" s="283" t="str">
        <f>Zwischenprüfung!Y95</f>
        <v/>
      </c>
      <c r="U88" s="283" t="str">
        <f>Zwischenprüfung!AO95</f>
        <v/>
      </c>
      <c r="V88" s="286">
        <f>Zwischenprüfung!AA95</f>
        <v>0</v>
      </c>
      <c r="W88" s="288" t="str">
        <f>Zwischenprüfung!AB95</f>
        <v/>
      </c>
      <c r="X88" s="287" t="str">
        <f>Zwischenprüfung!AC95</f>
        <v/>
      </c>
      <c r="Y88" s="288" t="str">
        <f>Zwischenprüfung!AP95</f>
        <v/>
      </c>
      <c r="Z88" s="289" t="str">
        <f>IF((Zwischenprüfung!AD95)="D","nicht bestanden","bestanden")</f>
        <v>bestanden</v>
      </c>
      <c r="AA88" s="281">
        <f>Zwischenprüfung!AE95</f>
        <v>0</v>
      </c>
      <c r="AB88" s="290">
        <f>Zwischenprüfung!AF95</f>
        <v>0</v>
      </c>
      <c r="AC88" s="290">
        <f>Zwischenprüfung!AG95</f>
        <v>0</v>
      </c>
      <c r="AD88" s="290">
        <f>Zwischenprüfung!AH95</f>
        <v>0</v>
      </c>
      <c r="AE88" s="288" t="str">
        <f>Zwischenprüfung!AI95</f>
        <v/>
      </c>
      <c r="AF88" s="287" t="str">
        <f>Zwischenprüfung!AJ95</f>
        <v/>
      </c>
      <c r="AG88" s="288" t="str">
        <f>Zwischenprüfung!AQ95</f>
        <v/>
      </c>
      <c r="AH88" s="291" t="str">
        <f>IF((Zwischenprüfung!AK95)="D","nicht bestanden","bestanden")</f>
        <v>bestanden</v>
      </c>
      <c r="AI88" s="294" t="str">
        <f>IF(Zwischenprüfung!AL95="","",Zwischenprüfung!AL95)</f>
        <v/>
      </c>
    </row>
    <row r="89" spans="1:35">
      <c r="A89" s="276">
        <f>Zwischenprüfung!A96</f>
        <v>0</v>
      </c>
      <c r="B89" s="277">
        <f>Zwischenprüfung!B96</f>
        <v>0</v>
      </c>
      <c r="C89" s="277">
        <f>Zwischenprüfung!C96</f>
        <v>0</v>
      </c>
      <c r="D89" s="277">
        <f>Zwischenprüfung!D96</f>
        <v>0</v>
      </c>
      <c r="E89" s="277">
        <f>Zwischenprüfung!E96</f>
        <v>0</v>
      </c>
      <c r="F89" s="278">
        <f>Zwischenprüfung!F96</f>
        <v>0</v>
      </c>
      <c r="G89" s="277">
        <f>Zwischenprüfung!G96</f>
        <v>0</v>
      </c>
      <c r="H89" s="279" t="str">
        <f>IF(Zwischenprüfung!H96="","",Zwischenprüfung!H96)</f>
        <v/>
      </c>
      <c r="I89" s="280">
        <f>Zwischenprüfung!I96</f>
        <v>0</v>
      </c>
      <c r="J89" s="281" t="str">
        <f>Zwischenprüfung!M96</f>
        <v/>
      </c>
      <c r="K89" s="282" t="str">
        <f>Zwischenprüfung!O96</f>
        <v/>
      </c>
      <c r="L89" s="283" t="str">
        <f>Zwischenprüfung!N96</f>
        <v/>
      </c>
      <c r="M89" s="283" t="str">
        <f>Zwischenprüfung!AM96</f>
        <v/>
      </c>
      <c r="N89" s="281" t="str">
        <f>Zwischenprüfung!R96</f>
        <v/>
      </c>
      <c r="O89" s="282" t="str">
        <f>Zwischenprüfung!T96</f>
        <v/>
      </c>
      <c r="P89" s="283" t="str">
        <f>Zwischenprüfung!S96</f>
        <v/>
      </c>
      <c r="Q89" s="283" t="str">
        <f>Zwischenprüfung!AN96</f>
        <v/>
      </c>
      <c r="R89" s="281" t="str">
        <f>Zwischenprüfung!X96</f>
        <v/>
      </c>
      <c r="S89" s="282" t="str">
        <f>Zwischenprüfung!Z96</f>
        <v/>
      </c>
      <c r="T89" s="283" t="str">
        <f>Zwischenprüfung!Y96</f>
        <v/>
      </c>
      <c r="U89" s="283" t="str">
        <f>Zwischenprüfung!AO96</f>
        <v/>
      </c>
      <c r="V89" s="286">
        <f>Zwischenprüfung!AA96</f>
        <v>0</v>
      </c>
      <c r="W89" s="288" t="str">
        <f>Zwischenprüfung!AB96</f>
        <v/>
      </c>
      <c r="X89" s="287" t="str">
        <f>Zwischenprüfung!AC96</f>
        <v/>
      </c>
      <c r="Y89" s="288" t="str">
        <f>Zwischenprüfung!AP96</f>
        <v/>
      </c>
      <c r="Z89" s="289" t="str">
        <f>IF((Zwischenprüfung!AD96)="D","nicht bestanden","bestanden")</f>
        <v>bestanden</v>
      </c>
      <c r="AA89" s="281">
        <f>Zwischenprüfung!AE96</f>
        <v>0</v>
      </c>
      <c r="AB89" s="290">
        <f>Zwischenprüfung!AF96</f>
        <v>0</v>
      </c>
      <c r="AC89" s="290">
        <f>Zwischenprüfung!AG96</f>
        <v>0</v>
      </c>
      <c r="AD89" s="290">
        <f>Zwischenprüfung!AH96</f>
        <v>0</v>
      </c>
      <c r="AE89" s="288" t="str">
        <f>Zwischenprüfung!AI96</f>
        <v/>
      </c>
      <c r="AF89" s="287" t="str">
        <f>Zwischenprüfung!AJ96</f>
        <v/>
      </c>
      <c r="AG89" s="288" t="str">
        <f>Zwischenprüfung!AQ96</f>
        <v/>
      </c>
      <c r="AH89" s="291" t="str">
        <f>IF((Zwischenprüfung!AK96)="D","nicht bestanden","bestanden")</f>
        <v>bestanden</v>
      </c>
      <c r="AI89" s="294" t="str">
        <f>IF(Zwischenprüfung!AL96="","",Zwischenprüfung!AL96)</f>
        <v/>
      </c>
    </row>
    <row r="90" spans="1:35">
      <c r="A90" s="276">
        <f>Zwischenprüfung!A97</f>
        <v>0</v>
      </c>
      <c r="B90" s="277">
        <f>Zwischenprüfung!B97</f>
        <v>0</v>
      </c>
      <c r="C90" s="277">
        <f>Zwischenprüfung!C97</f>
        <v>0</v>
      </c>
      <c r="D90" s="277">
        <f>Zwischenprüfung!D97</f>
        <v>0</v>
      </c>
      <c r="E90" s="277">
        <f>Zwischenprüfung!E97</f>
        <v>0</v>
      </c>
      <c r="F90" s="278">
        <f>Zwischenprüfung!F97</f>
        <v>0</v>
      </c>
      <c r="G90" s="277">
        <f>Zwischenprüfung!G97</f>
        <v>0</v>
      </c>
      <c r="H90" s="279" t="str">
        <f>IF(Zwischenprüfung!H97="","",Zwischenprüfung!H97)</f>
        <v/>
      </c>
      <c r="I90" s="280">
        <f>Zwischenprüfung!I97</f>
        <v>0</v>
      </c>
      <c r="J90" s="281" t="str">
        <f>Zwischenprüfung!M97</f>
        <v/>
      </c>
      <c r="K90" s="282" t="str">
        <f>Zwischenprüfung!O97</f>
        <v/>
      </c>
      <c r="L90" s="283" t="str">
        <f>Zwischenprüfung!N97</f>
        <v/>
      </c>
      <c r="M90" s="283" t="str">
        <f>Zwischenprüfung!AM97</f>
        <v/>
      </c>
      <c r="N90" s="281" t="str">
        <f>Zwischenprüfung!R97</f>
        <v/>
      </c>
      <c r="O90" s="282" t="str">
        <f>Zwischenprüfung!T97</f>
        <v/>
      </c>
      <c r="P90" s="283" t="str">
        <f>Zwischenprüfung!S97</f>
        <v/>
      </c>
      <c r="Q90" s="283" t="str">
        <f>Zwischenprüfung!AN97</f>
        <v/>
      </c>
      <c r="R90" s="281" t="str">
        <f>Zwischenprüfung!X97</f>
        <v/>
      </c>
      <c r="S90" s="282" t="str">
        <f>Zwischenprüfung!Z97</f>
        <v/>
      </c>
      <c r="T90" s="283" t="str">
        <f>Zwischenprüfung!Y97</f>
        <v/>
      </c>
      <c r="U90" s="283" t="str">
        <f>Zwischenprüfung!AO97</f>
        <v/>
      </c>
      <c r="V90" s="286">
        <f>Zwischenprüfung!AA97</f>
        <v>0</v>
      </c>
      <c r="W90" s="288" t="str">
        <f>Zwischenprüfung!AB97</f>
        <v/>
      </c>
      <c r="X90" s="287" t="str">
        <f>Zwischenprüfung!AC97</f>
        <v/>
      </c>
      <c r="Y90" s="288" t="str">
        <f>Zwischenprüfung!AP97</f>
        <v/>
      </c>
      <c r="Z90" s="289" t="str">
        <f>IF((Zwischenprüfung!AD97)="D","nicht bestanden","bestanden")</f>
        <v>bestanden</v>
      </c>
      <c r="AA90" s="281">
        <f>Zwischenprüfung!AE97</f>
        <v>0</v>
      </c>
      <c r="AB90" s="290">
        <f>Zwischenprüfung!AF97</f>
        <v>0</v>
      </c>
      <c r="AC90" s="290">
        <f>Zwischenprüfung!AG97</f>
        <v>0</v>
      </c>
      <c r="AD90" s="290">
        <f>Zwischenprüfung!AH97</f>
        <v>0</v>
      </c>
      <c r="AE90" s="288" t="str">
        <f>Zwischenprüfung!AI97</f>
        <v/>
      </c>
      <c r="AF90" s="287" t="str">
        <f>Zwischenprüfung!AJ97</f>
        <v/>
      </c>
      <c r="AG90" s="288" t="str">
        <f>Zwischenprüfung!AQ97</f>
        <v/>
      </c>
      <c r="AH90" s="291" t="str">
        <f>IF((Zwischenprüfung!AK97)="D","nicht bestanden","bestanden")</f>
        <v>bestanden</v>
      </c>
      <c r="AI90" s="294" t="str">
        <f>IF(Zwischenprüfung!AL97="","",Zwischenprüfung!AL97)</f>
        <v/>
      </c>
    </row>
    <row r="91" spans="1:35">
      <c r="A91" s="276">
        <f>Zwischenprüfung!A98</f>
        <v>0</v>
      </c>
      <c r="B91" s="277">
        <f>Zwischenprüfung!B98</f>
        <v>0</v>
      </c>
      <c r="C91" s="277">
        <f>Zwischenprüfung!C98</f>
        <v>0</v>
      </c>
      <c r="D91" s="277">
        <f>Zwischenprüfung!D98</f>
        <v>0</v>
      </c>
      <c r="E91" s="277">
        <f>Zwischenprüfung!E98</f>
        <v>0</v>
      </c>
      <c r="F91" s="278">
        <f>Zwischenprüfung!F98</f>
        <v>0</v>
      </c>
      <c r="G91" s="277">
        <f>Zwischenprüfung!G98</f>
        <v>0</v>
      </c>
      <c r="H91" s="279" t="str">
        <f>IF(Zwischenprüfung!H98="","",Zwischenprüfung!H98)</f>
        <v/>
      </c>
      <c r="I91" s="280">
        <f>Zwischenprüfung!I98</f>
        <v>0</v>
      </c>
      <c r="J91" s="281" t="str">
        <f>Zwischenprüfung!M98</f>
        <v/>
      </c>
      <c r="K91" s="282" t="str">
        <f>Zwischenprüfung!O98</f>
        <v/>
      </c>
      <c r="L91" s="283" t="str">
        <f>Zwischenprüfung!N98</f>
        <v/>
      </c>
      <c r="M91" s="283" t="str">
        <f>Zwischenprüfung!AM98</f>
        <v/>
      </c>
      <c r="N91" s="281" t="str">
        <f>Zwischenprüfung!R98</f>
        <v/>
      </c>
      <c r="O91" s="282" t="str">
        <f>Zwischenprüfung!T98</f>
        <v/>
      </c>
      <c r="P91" s="283" t="str">
        <f>Zwischenprüfung!S98</f>
        <v/>
      </c>
      <c r="Q91" s="283" t="str">
        <f>Zwischenprüfung!AN98</f>
        <v/>
      </c>
      <c r="R91" s="281" t="str">
        <f>Zwischenprüfung!X98</f>
        <v/>
      </c>
      <c r="S91" s="282" t="str">
        <f>Zwischenprüfung!Z98</f>
        <v/>
      </c>
      <c r="T91" s="283" t="str">
        <f>Zwischenprüfung!Y98</f>
        <v/>
      </c>
      <c r="U91" s="283" t="str">
        <f>Zwischenprüfung!AO98</f>
        <v/>
      </c>
      <c r="V91" s="286">
        <f>Zwischenprüfung!AA98</f>
        <v>0</v>
      </c>
      <c r="W91" s="288" t="str">
        <f>Zwischenprüfung!AB98</f>
        <v/>
      </c>
      <c r="X91" s="287" t="str">
        <f>Zwischenprüfung!AC98</f>
        <v/>
      </c>
      <c r="Y91" s="288" t="str">
        <f>Zwischenprüfung!AP98</f>
        <v/>
      </c>
      <c r="Z91" s="289" t="str">
        <f>IF((Zwischenprüfung!AD98)="D","nicht bestanden","bestanden")</f>
        <v>bestanden</v>
      </c>
      <c r="AA91" s="281">
        <f>Zwischenprüfung!AE98</f>
        <v>0</v>
      </c>
      <c r="AB91" s="290">
        <f>Zwischenprüfung!AF98</f>
        <v>0</v>
      </c>
      <c r="AC91" s="290">
        <f>Zwischenprüfung!AG98</f>
        <v>0</v>
      </c>
      <c r="AD91" s="290">
        <f>Zwischenprüfung!AH98</f>
        <v>0</v>
      </c>
      <c r="AE91" s="288" t="str">
        <f>Zwischenprüfung!AI98</f>
        <v/>
      </c>
      <c r="AF91" s="287" t="str">
        <f>Zwischenprüfung!AJ98</f>
        <v/>
      </c>
      <c r="AG91" s="288" t="str">
        <f>Zwischenprüfung!AQ98</f>
        <v/>
      </c>
      <c r="AH91" s="291" t="str">
        <f>IF((Zwischenprüfung!AK98)="D","nicht bestanden","bestanden")</f>
        <v>bestanden</v>
      </c>
      <c r="AI91" s="294" t="str">
        <f>IF(Zwischenprüfung!AL98="","",Zwischenprüfung!AL98)</f>
        <v/>
      </c>
    </row>
    <row r="92" spans="1:35">
      <c r="A92" s="276">
        <f>Zwischenprüfung!A99</f>
        <v>0</v>
      </c>
      <c r="B92" s="277">
        <f>Zwischenprüfung!B99</f>
        <v>0</v>
      </c>
      <c r="C92" s="277">
        <f>Zwischenprüfung!C99</f>
        <v>0</v>
      </c>
      <c r="D92" s="277">
        <f>Zwischenprüfung!D99</f>
        <v>0</v>
      </c>
      <c r="E92" s="277">
        <f>Zwischenprüfung!E99</f>
        <v>0</v>
      </c>
      <c r="F92" s="278">
        <f>Zwischenprüfung!F99</f>
        <v>0</v>
      </c>
      <c r="G92" s="277">
        <f>Zwischenprüfung!G99</f>
        <v>0</v>
      </c>
      <c r="H92" s="279" t="str">
        <f>IF(Zwischenprüfung!H99="","",Zwischenprüfung!H99)</f>
        <v/>
      </c>
      <c r="I92" s="280">
        <f>Zwischenprüfung!I99</f>
        <v>0</v>
      </c>
      <c r="J92" s="281" t="str">
        <f>Zwischenprüfung!M99</f>
        <v/>
      </c>
      <c r="K92" s="282" t="str">
        <f>Zwischenprüfung!O99</f>
        <v/>
      </c>
      <c r="L92" s="283" t="str">
        <f>Zwischenprüfung!N99</f>
        <v/>
      </c>
      <c r="M92" s="283" t="str">
        <f>Zwischenprüfung!AM99</f>
        <v/>
      </c>
      <c r="N92" s="281" t="str">
        <f>Zwischenprüfung!R99</f>
        <v/>
      </c>
      <c r="O92" s="282" t="str">
        <f>Zwischenprüfung!T99</f>
        <v/>
      </c>
      <c r="P92" s="283" t="str">
        <f>Zwischenprüfung!S99</f>
        <v/>
      </c>
      <c r="Q92" s="283" t="str">
        <f>Zwischenprüfung!AN99</f>
        <v/>
      </c>
      <c r="R92" s="281" t="str">
        <f>Zwischenprüfung!X99</f>
        <v/>
      </c>
      <c r="S92" s="282" t="str">
        <f>Zwischenprüfung!Z99</f>
        <v/>
      </c>
      <c r="T92" s="283" t="str">
        <f>Zwischenprüfung!Y99</f>
        <v/>
      </c>
      <c r="U92" s="283" t="str">
        <f>Zwischenprüfung!AO99</f>
        <v/>
      </c>
      <c r="V92" s="286">
        <f>Zwischenprüfung!AA99</f>
        <v>0</v>
      </c>
      <c r="W92" s="288" t="str">
        <f>Zwischenprüfung!AB99</f>
        <v/>
      </c>
      <c r="X92" s="287" t="str">
        <f>Zwischenprüfung!AC99</f>
        <v/>
      </c>
      <c r="Y92" s="288" t="str">
        <f>Zwischenprüfung!AP99</f>
        <v/>
      </c>
      <c r="Z92" s="289" t="str">
        <f>IF((Zwischenprüfung!AD99)="D","nicht bestanden","bestanden")</f>
        <v>bestanden</v>
      </c>
      <c r="AA92" s="281">
        <f>Zwischenprüfung!AE99</f>
        <v>0</v>
      </c>
      <c r="AB92" s="290">
        <f>Zwischenprüfung!AF99</f>
        <v>0</v>
      </c>
      <c r="AC92" s="290">
        <f>Zwischenprüfung!AG99</f>
        <v>0</v>
      </c>
      <c r="AD92" s="290">
        <f>Zwischenprüfung!AH99</f>
        <v>0</v>
      </c>
      <c r="AE92" s="288" t="str">
        <f>Zwischenprüfung!AI99</f>
        <v/>
      </c>
      <c r="AF92" s="287" t="str">
        <f>Zwischenprüfung!AJ99</f>
        <v/>
      </c>
      <c r="AG92" s="288" t="str">
        <f>Zwischenprüfung!AQ99</f>
        <v/>
      </c>
      <c r="AH92" s="291" t="str">
        <f>IF((Zwischenprüfung!AK99)="D","nicht bestanden","bestanden")</f>
        <v>bestanden</v>
      </c>
      <c r="AI92" s="294" t="str">
        <f>IF(Zwischenprüfung!AL99="","",Zwischenprüfung!AL99)</f>
        <v/>
      </c>
    </row>
  </sheetData>
  <sheetProtection sheet="1" objects="1" scenarios="1"/>
  <pageMargins left="0.7" right="0.7" top="0.78740157499999996" bottom="0.78740157499999996" header="0.3" footer="0.3"/>
  <pageSetup paperSize="8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tabColor indexed="12"/>
  </sheetPr>
  <dimension ref="B3:I17"/>
  <sheetViews>
    <sheetView zoomScaleNormal="100" workbookViewId="0">
      <selection activeCell="D7" sqref="D7"/>
    </sheetView>
  </sheetViews>
  <sheetFormatPr baseColWidth="10" defaultColWidth="11.42578125" defaultRowHeight="12.75"/>
  <sheetData>
    <row r="3" spans="2:9" ht="15.75">
      <c r="C3" s="121" t="s">
        <v>14</v>
      </c>
      <c r="D3" s="122"/>
      <c r="E3" s="122"/>
      <c r="F3" s="122"/>
      <c r="G3" s="122"/>
      <c r="H3" s="123"/>
    </row>
    <row r="4" spans="2:9">
      <c r="C4" s="124"/>
      <c r="D4" s="124"/>
      <c r="E4" s="124"/>
      <c r="F4" s="124"/>
      <c r="G4" s="124"/>
      <c r="H4" s="124"/>
    </row>
    <row r="5" spans="2:9">
      <c r="C5" s="126" t="s">
        <v>15</v>
      </c>
      <c r="D5" s="127">
        <v>1</v>
      </c>
      <c r="E5" s="127">
        <v>2</v>
      </c>
      <c r="F5" s="128">
        <v>3</v>
      </c>
      <c r="G5" s="127">
        <v>4</v>
      </c>
      <c r="H5" s="127" t="s">
        <v>16</v>
      </c>
    </row>
    <row r="6" spans="2:9">
      <c r="C6" s="129" t="s">
        <v>17</v>
      </c>
      <c r="D6" s="130">
        <v>0.2</v>
      </c>
      <c r="E6" s="130">
        <v>0.4</v>
      </c>
      <c r="F6" s="131">
        <v>0.2</v>
      </c>
      <c r="G6" s="130">
        <v>0.2</v>
      </c>
      <c r="H6" s="130">
        <f>D6+E6+F6+G6</f>
        <v>1</v>
      </c>
    </row>
    <row r="7" spans="2:9">
      <c r="C7" s="125"/>
      <c r="D7" s="124"/>
      <c r="E7" s="124"/>
      <c r="F7" s="124"/>
      <c r="G7" s="124"/>
      <c r="H7" s="124"/>
    </row>
    <row r="9" spans="2:9">
      <c r="B9" s="124"/>
      <c r="C9" s="124"/>
      <c r="D9" s="124"/>
      <c r="E9" s="124"/>
      <c r="F9" s="124"/>
      <c r="G9" s="124"/>
      <c r="H9" s="124"/>
      <c r="I9" s="124"/>
    </row>
    <row r="10" spans="2:9">
      <c r="B10" s="124"/>
      <c r="C10" s="124"/>
      <c r="D10" s="124"/>
      <c r="E10" s="124"/>
      <c r="F10" s="124"/>
      <c r="G10" s="124"/>
      <c r="H10" s="124"/>
      <c r="I10" s="124"/>
    </row>
    <row r="11" spans="2:9">
      <c r="B11" s="124"/>
      <c r="C11" s="124"/>
      <c r="D11" s="124"/>
      <c r="E11" s="124"/>
      <c r="F11" s="124"/>
      <c r="G11" s="124"/>
      <c r="H11" s="124"/>
      <c r="I11" s="124"/>
    </row>
    <row r="13" spans="2:9" ht="15.75">
      <c r="C13" s="121" t="s">
        <v>18</v>
      </c>
      <c r="D13" s="123"/>
      <c r="E13" s="123"/>
      <c r="F13" s="123"/>
      <c r="G13" s="123"/>
      <c r="H13" s="123"/>
    </row>
    <row r="14" spans="2:9">
      <c r="C14" s="124"/>
      <c r="D14" s="124"/>
      <c r="E14" s="124"/>
      <c r="F14" s="124"/>
      <c r="G14" s="124"/>
      <c r="H14" s="124"/>
    </row>
    <row r="15" spans="2:9">
      <c r="C15" s="126" t="s">
        <v>15</v>
      </c>
      <c r="D15" s="127">
        <v>1</v>
      </c>
      <c r="E15" s="127">
        <v>2</v>
      </c>
      <c r="F15" s="127">
        <v>3</v>
      </c>
      <c r="G15" s="127">
        <v>4</v>
      </c>
      <c r="H15" s="127" t="s">
        <v>16</v>
      </c>
    </row>
    <row r="16" spans="2:9">
      <c r="C16" s="129" t="s">
        <v>17</v>
      </c>
      <c r="D16" s="130">
        <v>0.2</v>
      </c>
      <c r="E16" s="130">
        <v>0.3</v>
      </c>
      <c r="F16" s="130">
        <v>0.3</v>
      </c>
      <c r="G16" s="130">
        <v>0.2</v>
      </c>
      <c r="H16" s="130">
        <f>D16+E16+F16+G16</f>
        <v>1</v>
      </c>
    </row>
    <row r="17" spans="3:8">
      <c r="C17" s="125"/>
      <c r="D17" s="124"/>
      <c r="E17" s="124"/>
      <c r="F17" s="124"/>
      <c r="G17" s="124"/>
      <c r="H17" s="124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>
    <tabColor indexed="51"/>
  </sheetPr>
  <dimension ref="A1:O104"/>
  <sheetViews>
    <sheetView topLeftCell="A60" zoomScaleNormal="100" workbookViewId="0">
      <selection activeCell="A104" sqref="A104"/>
    </sheetView>
  </sheetViews>
  <sheetFormatPr baseColWidth="10" defaultColWidth="11.42578125" defaultRowHeight="12.75"/>
  <cols>
    <col min="1" max="1" width="17.7109375" style="120" bestFit="1" customWidth="1"/>
    <col min="2" max="2" width="15.140625" style="140" bestFit="1" customWidth="1"/>
    <col min="3" max="3" width="27.42578125" bestFit="1" customWidth="1"/>
    <col min="4" max="4" width="11.140625" bestFit="1" customWidth="1"/>
    <col min="5" max="22" width="6.7109375" customWidth="1"/>
  </cols>
  <sheetData>
    <row r="1" spans="1:13">
      <c r="A1" s="141" t="s">
        <v>70</v>
      </c>
      <c r="B1" s="142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3" spans="1:13" ht="13.5" thickBot="1">
      <c r="A3" s="149" t="s">
        <v>9</v>
      </c>
      <c r="B3" s="150" t="s">
        <v>69</v>
      </c>
      <c r="C3" s="151" t="s">
        <v>68</v>
      </c>
      <c r="D3" s="158"/>
    </row>
    <row r="4" spans="1:13">
      <c r="A4" s="143">
        <v>100</v>
      </c>
      <c r="B4" s="144">
        <v>1</v>
      </c>
      <c r="C4" s="145">
        <v>1</v>
      </c>
      <c r="D4" s="156" t="s">
        <v>71</v>
      </c>
    </row>
    <row r="5" spans="1:13">
      <c r="A5" s="143">
        <v>99</v>
      </c>
      <c r="B5" s="144">
        <v>1.1000000000000001</v>
      </c>
      <c r="C5" s="145">
        <v>1</v>
      </c>
      <c r="D5" s="156" t="s">
        <v>71</v>
      </c>
    </row>
    <row r="6" spans="1:13">
      <c r="A6" s="143">
        <v>98</v>
      </c>
      <c r="B6" s="144">
        <v>1.1000000000000001</v>
      </c>
      <c r="C6" s="145">
        <v>1</v>
      </c>
      <c r="D6" s="156" t="s">
        <v>71</v>
      </c>
    </row>
    <row r="7" spans="1:13">
      <c r="A7" s="143">
        <v>97</v>
      </c>
      <c r="B7" s="144">
        <v>1.2</v>
      </c>
      <c r="C7" s="145">
        <v>1</v>
      </c>
      <c r="D7" s="156" t="s">
        <v>71</v>
      </c>
    </row>
    <row r="8" spans="1:13">
      <c r="A8" s="143">
        <v>96</v>
      </c>
      <c r="B8" s="144">
        <v>1.2</v>
      </c>
      <c r="C8" s="145">
        <v>1</v>
      </c>
      <c r="D8" s="156" t="s">
        <v>71</v>
      </c>
    </row>
    <row r="9" spans="1:13">
      <c r="A9" s="143">
        <v>95</v>
      </c>
      <c r="B9" s="144">
        <v>1.3</v>
      </c>
      <c r="C9" s="145">
        <v>1</v>
      </c>
      <c r="D9" s="156" t="s">
        <v>71</v>
      </c>
    </row>
    <row r="10" spans="1:13">
      <c r="A10" s="143">
        <v>94</v>
      </c>
      <c r="B10" s="144">
        <v>1.3</v>
      </c>
      <c r="C10" s="145">
        <v>1</v>
      </c>
      <c r="D10" s="156" t="s">
        <v>71</v>
      </c>
    </row>
    <row r="11" spans="1:13">
      <c r="A11" s="143">
        <v>93</v>
      </c>
      <c r="B11" s="144">
        <v>1.4</v>
      </c>
      <c r="C11" s="145">
        <v>1</v>
      </c>
      <c r="D11" s="156" t="s">
        <v>71</v>
      </c>
    </row>
    <row r="12" spans="1:13" ht="13.5" thickBot="1">
      <c r="A12" s="148">
        <v>92</v>
      </c>
      <c r="B12" s="146">
        <v>1.4</v>
      </c>
      <c r="C12" s="147">
        <v>1</v>
      </c>
      <c r="D12" s="157" t="s">
        <v>71</v>
      </c>
    </row>
    <row r="13" spans="1:13">
      <c r="A13" s="143">
        <v>91</v>
      </c>
      <c r="B13" s="144">
        <v>1.5</v>
      </c>
      <c r="C13" s="145">
        <v>2</v>
      </c>
      <c r="D13" s="156" t="s">
        <v>72</v>
      </c>
    </row>
    <row r="14" spans="1:13">
      <c r="A14" s="143">
        <v>90</v>
      </c>
      <c r="B14" s="144">
        <v>1.6</v>
      </c>
      <c r="C14" s="145">
        <v>2</v>
      </c>
      <c r="D14" s="156" t="s">
        <v>72</v>
      </c>
    </row>
    <row r="15" spans="1:13">
      <c r="A15" s="143">
        <v>89</v>
      </c>
      <c r="B15" s="144">
        <v>1.7</v>
      </c>
      <c r="C15" s="145">
        <v>2</v>
      </c>
      <c r="D15" s="156" t="s">
        <v>72</v>
      </c>
      <c r="E15" s="138"/>
    </row>
    <row r="16" spans="1:13">
      <c r="A16" s="143">
        <v>88</v>
      </c>
      <c r="B16" s="144">
        <v>1.8</v>
      </c>
      <c r="C16" s="145">
        <v>2</v>
      </c>
      <c r="D16" s="156" t="s">
        <v>72</v>
      </c>
      <c r="E16" s="138"/>
    </row>
    <row r="17" spans="1:15">
      <c r="A17" s="143">
        <v>87</v>
      </c>
      <c r="B17" s="144">
        <v>1.9</v>
      </c>
      <c r="C17" s="145">
        <v>2</v>
      </c>
      <c r="D17" s="156" t="s">
        <v>72</v>
      </c>
      <c r="E17" s="138"/>
    </row>
    <row r="18" spans="1:15">
      <c r="A18" s="143">
        <v>86</v>
      </c>
      <c r="B18" s="144">
        <v>2</v>
      </c>
      <c r="C18" s="145">
        <v>2</v>
      </c>
      <c r="D18" s="156" t="s">
        <v>72</v>
      </c>
      <c r="E18" s="139"/>
      <c r="G18" s="139"/>
      <c r="I18" s="139"/>
      <c r="K18" s="139"/>
    </row>
    <row r="19" spans="1:15">
      <c r="A19" s="143">
        <v>85</v>
      </c>
      <c r="B19" s="144">
        <v>2</v>
      </c>
      <c r="C19" s="145">
        <v>2</v>
      </c>
      <c r="D19" s="156" t="s">
        <v>72</v>
      </c>
      <c r="E19" s="139"/>
      <c r="G19" s="139"/>
      <c r="I19" s="139"/>
      <c r="K19" s="139"/>
    </row>
    <row r="20" spans="1:15">
      <c r="A20" s="143">
        <v>84</v>
      </c>
      <c r="B20" s="144">
        <v>2.1</v>
      </c>
      <c r="C20" s="145">
        <v>2</v>
      </c>
      <c r="D20" s="156" t="s">
        <v>72</v>
      </c>
      <c r="E20" s="139"/>
      <c r="G20" s="139"/>
      <c r="I20" s="139"/>
      <c r="K20" s="139"/>
    </row>
    <row r="21" spans="1:15">
      <c r="A21" s="143">
        <v>83</v>
      </c>
      <c r="B21" s="144">
        <v>2.2000000000000002</v>
      </c>
      <c r="C21" s="145">
        <v>2</v>
      </c>
      <c r="D21" s="156" t="s">
        <v>72</v>
      </c>
      <c r="E21" s="139"/>
      <c r="G21" s="139"/>
      <c r="I21" s="139"/>
      <c r="K21" s="139"/>
      <c r="M21" s="139"/>
      <c r="O21" s="139"/>
    </row>
    <row r="22" spans="1:15">
      <c r="A22" s="143">
        <v>82</v>
      </c>
      <c r="B22" s="144">
        <v>2.2999999999999998</v>
      </c>
      <c r="C22" s="145">
        <v>2</v>
      </c>
      <c r="D22" s="156" t="s">
        <v>72</v>
      </c>
      <c r="E22" s="139"/>
      <c r="G22" s="139"/>
      <c r="I22" s="139"/>
      <c r="K22" s="139"/>
      <c r="M22" s="139"/>
      <c r="O22" s="139"/>
    </row>
    <row r="23" spans="1:15" ht="13.5" thickBot="1">
      <c r="A23" s="148">
        <v>81</v>
      </c>
      <c r="B23" s="146">
        <v>2.4</v>
      </c>
      <c r="C23" s="147">
        <v>2</v>
      </c>
      <c r="D23" s="157" t="s">
        <v>72</v>
      </c>
      <c r="E23" s="139"/>
      <c r="G23" s="139"/>
      <c r="I23" s="139"/>
      <c r="K23" s="139"/>
      <c r="M23" s="139"/>
      <c r="O23" s="139"/>
    </row>
    <row r="24" spans="1:15">
      <c r="A24" s="143">
        <v>80</v>
      </c>
      <c r="B24" s="144">
        <v>2.5</v>
      </c>
      <c r="C24" s="145">
        <v>3</v>
      </c>
      <c r="D24" s="156" t="s">
        <v>73</v>
      </c>
      <c r="E24" s="139"/>
      <c r="G24" s="139"/>
      <c r="I24" s="139"/>
      <c r="K24" s="139"/>
      <c r="M24" s="139"/>
      <c r="O24" s="139"/>
    </row>
    <row r="25" spans="1:15">
      <c r="A25" s="143">
        <v>79</v>
      </c>
      <c r="B25" s="144">
        <v>2.5</v>
      </c>
      <c r="C25" s="145">
        <v>3</v>
      </c>
      <c r="D25" s="156" t="s">
        <v>73</v>
      </c>
      <c r="E25" s="139"/>
      <c r="G25" s="139"/>
      <c r="I25" s="139"/>
      <c r="K25" s="139"/>
      <c r="M25" s="139"/>
      <c r="O25" s="139"/>
    </row>
    <row r="26" spans="1:15">
      <c r="A26" s="143">
        <v>78</v>
      </c>
      <c r="B26" s="144">
        <v>2.6</v>
      </c>
      <c r="C26" s="145">
        <v>3</v>
      </c>
      <c r="D26" s="156" t="s">
        <v>73</v>
      </c>
      <c r="E26" s="139"/>
      <c r="G26" s="139"/>
      <c r="I26" s="139"/>
      <c r="K26" s="139"/>
      <c r="M26" s="139"/>
      <c r="O26" s="139"/>
    </row>
    <row r="27" spans="1:15">
      <c r="A27" s="143">
        <v>77</v>
      </c>
      <c r="B27" s="144">
        <v>2.7</v>
      </c>
      <c r="C27" s="145">
        <v>3</v>
      </c>
      <c r="D27" s="156" t="s">
        <v>73</v>
      </c>
      <c r="E27" s="139"/>
      <c r="G27" s="139"/>
      <c r="I27" s="139"/>
      <c r="K27" s="139"/>
      <c r="M27" s="139"/>
      <c r="O27" s="139"/>
    </row>
    <row r="28" spans="1:15">
      <c r="A28" s="143">
        <v>76</v>
      </c>
      <c r="B28" s="144">
        <v>2.8</v>
      </c>
      <c r="C28" s="145">
        <v>3</v>
      </c>
      <c r="D28" s="156" t="s">
        <v>73</v>
      </c>
      <c r="E28" s="139"/>
      <c r="G28" s="139"/>
      <c r="I28" s="139"/>
      <c r="K28" s="139"/>
      <c r="M28" s="139"/>
      <c r="O28" s="139"/>
    </row>
    <row r="29" spans="1:15">
      <c r="A29" s="143">
        <v>75</v>
      </c>
      <c r="B29" s="144">
        <v>2.8</v>
      </c>
      <c r="C29" s="145">
        <v>3</v>
      </c>
      <c r="D29" s="156" t="s">
        <v>73</v>
      </c>
      <c r="E29" s="139"/>
      <c r="G29" s="139"/>
      <c r="I29" s="139"/>
      <c r="K29" s="139"/>
      <c r="M29" s="139"/>
      <c r="O29" s="139"/>
    </row>
    <row r="30" spans="1:15">
      <c r="A30" s="143">
        <v>74</v>
      </c>
      <c r="B30" s="144">
        <v>2.9</v>
      </c>
      <c r="C30" s="145">
        <v>3</v>
      </c>
      <c r="D30" s="156" t="s">
        <v>73</v>
      </c>
      <c r="E30" s="139"/>
      <c r="G30" s="139"/>
      <c r="I30" s="139"/>
      <c r="K30" s="139"/>
      <c r="M30" s="139"/>
      <c r="O30" s="139"/>
    </row>
    <row r="31" spans="1:15">
      <c r="A31" s="143">
        <v>73</v>
      </c>
      <c r="B31" s="144">
        <v>3</v>
      </c>
      <c r="C31" s="145">
        <v>3</v>
      </c>
      <c r="D31" s="156" t="s">
        <v>73</v>
      </c>
      <c r="E31" s="139"/>
      <c r="G31" s="139"/>
      <c r="I31" s="139"/>
      <c r="K31" s="139"/>
      <c r="M31" s="139"/>
      <c r="O31" s="139"/>
    </row>
    <row r="32" spans="1:15">
      <c r="A32" s="143">
        <v>72</v>
      </c>
      <c r="B32" s="144">
        <v>3</v>
      </c>
      <c r="C32" s="145">
        <v>3</v>
      </c>
      <c r="D32" s="156" t="s">
        <v>73</v>
      </c>
    </row>
    <row r="33" spans="1:4">
      <c r="A33" s="143">
        <v>71</v>
      </c>
      <c r="B33" s="144">
        <v>3.1</v>
      </c>
      <c r="C33" s="145">
        <v>3</v>
      </c>
      <c r="D33" s="156" t="s">
        <v>73</v>
      </c>
    </row>
    <row r="34" spans="1:4">
      <c r="A34" s="143">
        <v>70</v>
      </c>
      <c r="B34" s="144">
        <v>3.2</v>
      </c>
      <c r="C34" s="145">
        <v>3</v>
      </c>
      <c r="D34" s="156" t="s">
        <v>73</v>
      </c>
    </row>
    <row r="35" spans="1:4">
      <c r="A35" s="143">
        <v>69</v>
      </c>
      <c r="B35" s="144">
        <v>3.3</v>
      </c>
      <c r="C35" s="145">
        <v>3</v>
      </c>
      <c r="D35" s="156" t="s">
        <v>73</v>
      </c>
    </row>
    <row r="36" spans="1:4">
      <c r="A36" s="143">
        <v>68</v>
      </c>
      <c r="B36" s="144">
        <v>3.3</v>
      </c>
      <c r="C36" s="145">
        <v>3</v>
      </c>
      <c r="D36" s="156" t="s">
        <v>73</v>
      </c>
    </row>
    <row r="37" spans="1:4" ht="13.5" thickBot="1">
      <c r="A37" s="148">
        <v>67</v>
      </c>
      <c r="B37" s="146">
        <v>3.4</v>
      </c>
      <c r="C37" s="147">
        <v>3</v>
      </c>
      <c r="D37" s="157" t="s">
        <v>73</v>
      </c>
    </row>
    <row r="38" spans="1:4">
      <c r="A38" s="143">
        <v>66</v>
      </c>
      <c r="B38" s="144">
        <v>3.5</v>
      </c>
      <c r="C38" s="145">
        <v>4</v>
      </c>
      <c r="D38" s="156" t="s">
        <v>74</v>
      </c>
    </row>
    <row r="39" spans="1:4">
      <c r="A39" s="143">
        <v>65</v>
      </c>
      <c r="B39" s="144">
        <v>3.5</v>
      </c>
      <c r="C39" s="145">
        <v>4</v>
      </c>
      <c r="D39" s="156" t="s">
        <v>74</v>
      </c>
    </row>
    <row r="40" spans="1:4">
      <c r="A40" s="143">
        <v>64</v>
      </c>
      <c r="B40" s="144">
        <v>3.6</v>
      </c>
      <c r="C40" s="145">
        <v>4</v>
      </c>
      <c r="D40" s="156" t="s">
        <v>74</v>
      </c>
    </row>
    <row r="41" spans="1:4">
      <c r="A41" s="143">
        <v>63</v>
      </c>
      <c r="B41" s="144">
        <v>3.6</v>
      </c>
      <c r="C41" s="145">
        <v>4</v>
      </c>
      <c r="D41" s="156" t="s">
        <v>74</v>
      </c>
    </row>
    <row r="42" spans="1:4">
      <c r="A42" s="143">
        <v>62</v>
      </c>
      <c r="B42" s="144">
        <v>3.7</v>
      </c>
      <c r="C42" s="145">
        <v>4</v>
      </c>
      <c r="D42" s="156" t="s">
        <v>74</v>
      </c>
    </row>
    <row r="43" spans="1:4">
      <c r="A43" s="143">
        <v>61</v>
      </c>
      <c r="B43" s="144">
        <v>3.8</v>
      </c>
      <c r="C43" s="145">
        <v>4</v>
      </c>
      <c r="D43" s="156" t="s">
        <v>74</v>
      </c>
    </row>
    <row r="44" spans="1:4">
      <c r="A44" s="143">
        <v>60</v>
      </c>
      <c r="B44" s="144">
        <v>3.8</v>
      </c>
      <c r="C44" s="145">
        <v>4</v>
      </c>
      <c r="D44" s="156" t="s">
        <v>74</v>
      </c>
    </row>
    <row r="45" spans="1:4">
      <c r="A45" s="143">
        <v>59</v>
      </c>
      <c r="B45" s="144">
        <v>3.9</v>
      </c>
      <c r="C45" s="145">
        <v>4</v>
      </c>
      <c r="D45" s="156" t="s">
        <v>74</v>
      </c>
    </row>
    <row r="46" spans="1:4">
      <c r="A46" s="143">
        <v>58</v>
      </c>
      <c r="B46" s="144">
        <v>3.9</v>
      </c>
      <c r="C46" s="145">
        <v>4</v>
      </c>
      <c r="D46" s="156" t="s">
        <v>74</v>
      </c>
    </row>
    <row r="47" spans="1:4">
      <c r="A47" s="143">
        <v>57</v>
      </c>
      <c r="B47" s="144">
        <v>4</v>
      </c>
      <c r="C47" s="145">
        <v>4</v>
      </c>
      <c r="D47" s="156" t="s">
        <v>74</v>
      </c>
    </row>
    <row r="48" spans="1:4">
      <c r="A48" s="143">
        <v>56</v>
      </c>
      <c r="B48" s="144">
        <v>4</v>
      </c>
      <c r="C48" s="145">
        <v>4</v>
      </c>
      <c r="D48" s="156" t="s">
        <v>74</v>
      </c>
    </row>
    <row r="49" spans="1:4">
      <c r="A49" s="143">
        <v>55</v>
      </c>
      <c r="B49" s="144">
        <v>4.0999999999999996</v>
      </c>
      <c r="C49" s="145">
        <v>4</v>
      </c>
      <c r="D49" s="156" t="s">
        <v>74</v>
      </c>
    </row>
    <row r="50" spans="1:4">
      <c r="A50" s="143">
        <v>54</v>
      </c>
      <c r="B50" s="144">
        <v>4.2</v>
      </c>
      <c r="C50" s="145">
        <v>4</v>
      </c>
      <c r="D50" s="156" t="s">
        <v>74</v>
      </c>
    </row>
    <row r="51" spans="1:4">
      <c r="A51" s="143">
        <v>53</v>
      </c>
      <c r="B51" s="144">
        <v>4.2</v>
      </c>
      <c r="C51" s="145">
        <v>4</v>
      </c>
      <c r="D51" s="156" t="s">
        <v>74</v>
      </c>
    </row>
    <row r="52" spans="1:4">
      <c r="A52" s="143">
        <v>52</v>
      </c>
      <c r="B52" s="144">
        <v>4.3</v>
      </c>
      <c r="C52" s="145">
        <v>4</v>
      </c>
      <c r="D52" s="156" t="s">
        <v>74</v>
      </c>
    </row>
    <row r="53" spans="1:4">
      <c r="A53" s="143">
        <v>51</v>
      </c>
      <c r="B53" s="144">
        <v>4.3</v>
      </c>
      <c r="C53" s="145">
        <v>4</v>
      </c>
      <c r="D53" s="156" t="s">
        <v>74</v>
      </c>
    </row>
    <row r="54" spans="1:4" ht="13.5" thickBot="1">
      <c r="A54" s="148">
        <v>50</v>
      </c>
      <c r="B54" s="146">
        <v>4.4000000000000004</v>
      </c>
      <c r="C54" s="147">
        <v>4</v>
      </c>
      <c r="D54" s="157" t="s">
        <v>74</v>
      </c>
    </row>
    <row r="55" spans="1:4">
      <c r="A55" s="143">
        <v>49</v>
      </c>
      <c r="B55" s="144">
        <v>4.5</v>
      </c>
      <c r="C55" s="145">
        <v>5</v>
      </c>
      <c r="D55" s="156" t="s">
        <v>75</v>
      </c>
    </row>
    <row r="56" spans="1:4">
      <c r="A56" s="143">
        <v>48</v>
      </c>
      <c r="B56" s="144">
        <v>4.5</v>
      </c>
      <c r="C56" s="145">
        <v>5</v>
      </c>
      <c r="D56" s="156" t="s">
        <v>75</v>
      </c>
    </row>
    <row r="57" spans="1:4">
      <c r="A57" s="143">
        <v>47</v>
      </c>
      <c r="B57" s="144">
        <v>4.5999999999999996</v>
      </c>
      <c r="C57" s="145">
        <v>5</v>
      </c>
      <c r="D57" s="156" t="s">
        <v>75</v>
      </c>
    </row>
    <row r="58" spans="1:4">
      <c r="A58" s="143">
        <v>46</v>
      </c>
      <c r="B58" s="144">
        <v>4.5999999999999996</v>
      </c>
      <c r="C58" s="145">
        <v>5</v>
      </c>
      <c r="D58" s="156" t="s">
        <v>75</v>
      </c>
    </row>
    <row r="59" spans="1:4">
      <c r="A59" s="143">
        <v>45</v>
      </c>
      <c r="B59" s="144">
        <v>4.7</v>
      </c>
      <c r="C59" s="145">
        <v>5</v>
      </c>
      <c r="D59" s="156" t="s">
        <v>75</v>
      </c>
    </row>
    <row r="60" spans="1:4">
      <c r="A60" s="143">
        <v>44</v>
      </c>
      <c r="B60" s="144">
        <v>4.7</v>
      </c>
      <c r="C60" s="145">
        <v>5</v>
      </c>
      <c r="D60" s="156" t="s">
        <v>75</v>
      </c>
    </row>
    <row r="61" spans="1:4">
      <c r="A61" s="143">
        <v>43</v>
      </c>
      <c r="B61" s="144">
        <v>4.8</v>
      </c>
      <c r="C61" s="145">
        <v>5</v>
      </c>
      <c r="D61" s="156" t="s">
        <v>75</v>
      </c>
    </row>
    <row r="62" spans="1:4">
      <c r="A62" s="143">
        <v>42</v>
      </c>
      <c r="B62" s="144">
        <v>4.8</v>
      </c>
      <c r="C62" s="145">
        <v>5</v>
      </c>
      <c r="D62" s="156" t="s">
        <v>75</v>
      </c>
    </row>
    <row r="63" spans="1:4">
      <c r="A63" s="143">
        <v>41</v>
      </c>
      <c r="B63" s="144">
        <v>4.9000000000000004</v>
      </c>
      <c r="C63" s="145">
        <v>5</v>
      </c>
      <c r="D63" s="156" t="s">
        <v>75</v>
      </c>
    </row>
    <row r="64" spans="1:4">
      <c r="A64" s="143">
        <v>40</v>
      </c>
      <c r="B64" s="144">
        <v>4.9000000000000004</v>
      </c>
      <c r="C64" s="145">
        <v>5</v>
      </c>
      <c r="D64" s="156" t="s">
        <v>75</v>
      </c>
    </row>
    <row r="65" spans="1:4">
      <c r="A65" s="143">
        <v>39</v>
      </c>
      <c r="B65" s="144">
        <v>5</v>
      </c>
      <c r="C65" s="145">
        <v>5</v>
      </c>
      <c r="D65" s="156" t="s">
        <v>75</v>
      </c>
    </row>
    <row r="66" spans="1:4">
      <c r="A66" s="143">
        <v>38</v>
      </c>
      <c r="B66" s="144">
        <v>5</v>
      </c>
      <c r="C66" s="145">
        <v>5</v>
      </c>
      <c r="D66" s="156" t="s">
        <v>75</v>
      </c>
    </row>
    <row r="67" spans="1:4">
      <c r="A67" s="143">
        <v>37</v>
      </c>
      <c r="B67" s="144">
        <v>5.0999999999999996</v>
      </c>
      <c r="C67" s="145">
        <v>5</v>
      </c>
      <c r="D67" s="156" t="s">
        <v>75</v>
      </c>
    </row>
    <row r="68" spans="1:4">
      <c r="A68" s="143">
        <v>36</v>
      </c>
      <c r="B68" s="144">
        <v>5.0999999999999996</v>
      </c>
      <c r="C68" s="145">
        <v>5</v>
      </c>
      <c r="D68" s="156" t="s">
        <v>75</v>
      </c>
    </row>
    <row r="69" spans="1:4">
      <c r="A69" s="143">
        <v>35</v>
      </c>
      <c r="B69" s="144">
        <v>5.2</v>
      </c>
      <c r="C69" s="145">
        <v>5</v>
      </c>
      <c r="D69" s="156" t="s">
        <v>75</v>
      </c>
    </row>
    <row r="70" spans="1:4">
      <c r="A70" s="143">
        <v>34</v>
      </c>
      <c r="B70" s="144">
        <v>5.2</v>
      </c>
      <c r="C70" s="145">
        <v>5</v>
      </c>
      <c r="D70" s="156" t="s">
        <v>75</v>
      </c>
    </row>
    <row r="71" spans="1:4">
      <c r="A71" s="143">
        <v>33</v>
      </c>
      <c r="B71" s="144">
        <v>5.3</v>
      </c>
      <c r="C71" s="145">
        <v>5</v>
      </c>
      <c r="D71" s="156" t="s">
        <v>75</v>
      </c>
    </row>
    <row r="72" spans="1:4">
      <c r="A72" s="143">
        <v>32</v>
      </c>
      <c r="B72" s="144">
        <v>5.3</v>
      </c>
      <c r="C72" s="145">
        <v>5</v>
      </c>
      <c r="D72" s="156" t="s">
        <v>75</v>
      </c>
    </row>
    <row r="73" spans="1:4">
      <c r="A73" s="143">
        <v>31</v>
      </c>
      <c r="B73" s="144">
        <v>5.4</v>
      </c>
      <c r="C73" s="145">
        <v>5</v>
      </c>
      <c r="D73" s="156" t="s">
        <v>75</v>
      </c>
    </row>
    <row r="74" spans="1:4" ht="13.5" thickBot="1">
      <c r="A74" s="148">
        <v>30</v>
      </c>
      <c r="B74" s="146">
        <v>5.4</v>
      </c>
      <c r="C74" s="147">
        <v>5</v>
      </c>
      <c r="D74" s="157" t="s">
        <v>75</v>
      </c>
    </row>
    <row r="75" spans="1:4">
      <c r="A75" s="143">
        <v>29</v>
      </c>
      <c r="B75" s="144">
        <v>5.5</v>
      </c>
      <c r="C75" s="145">
        <v>6</v>
      </c>
      <c r="D75" s="156" t="s">
        <v>76</v>
      </c>
    </row>
    <row r="76" spans="1:4">
      <c r="A76" s="143">
        <v>28</v>
      </c>
      <c r="B76" s="144">
        <v>5.5</v>
      </c>
      <c r="C76" s="145">
        <v>6</v>
      </c>
      <c r="D76" s="156" t="s">
        <v>76</v>
      </c>
    </row>
    <row r="77" spans="1:4">
      <c r="A77" s="143">
        <v>27</v>
      </c>
      <c r="B77" s="144">
        <v>5.5</v>
      </c>
      <c r="C77" s="145">
        <v>6</v>
      </c>
      <c r="D77" s="156" t="s">
        <v>76</v>
      </c>
    </row>
    <row r="78" spans="1:4">
      <c r="A78" s="143">
        <v>26</v>
      </c>
      <c r="B78" s="144">
        <v>5.5</v>
      </c>
      <c r="C78" s="145">
        <v>6</v>
      </c>
      <c r="D78" s="156" t="s">
        <v>76</v>
      </c>
    </row>
    <row r="79" spans="1:4">
      <c r="A79" s="143">
        <v>25</v>
      </c>
      <c r="B79" s="144">
        <v>5.5</v>
      </c>
      <c r="C79" s="145">
        <v>6</v>
      </c>
      <c r="D79" s="156" t="s">
        <v>76</v>
      </c>
    </row>
    <row r="80" spans="1:4">
      <c r="A80" s="143">
        <v>24</v>
      </c>
      <c r="B80" s="144">
        <v>5.6</v>
      </c>
      <c r="C80" s="145">
        <v>6</v>
      </c>
      <c r="D80" s="156" t="s">
        <v>76</v>
      </c>
    </row>
    <row r="81" spans="1:4">
      <c r="A81" s="143">
        <v>23</v>
      </c>
      <c r="B81" s="144">
        <v>5.6</v>
      </c>
      <c r="C81" s="145">
        <v>6</v>
      </c>
      <c r="D81" s="156" t="s">
        <v>76</v>
      </c>
    </row>
    <row r="82" spans="1:4">
      <c r="A82" s="143">
        <v>22</v>
      </c>
      <c r="B82" s="144">
        <v>5.6</v>
      </c>
      <c r="C82" s="145">
        <v>6</v>
      </c>
      <c r="D82" s="156" t="s">
        <v>76</v>
      </c>
    </row>
    <row r="83" spans="1:4">
      <c r="A83" s="143">
        <v>21</v>
      </c>
      <c r="B83" s="144">
        <v>5.6</v>
      </c>
      <c r="C83" s="145">
        <v>6</v>
      </c>
      <c r="D83" s="156" t="s">
        <v>76</v>
      </c>
    </row>
    <row r="84" spans="1:4">
      <c r="A84" s="143">
        <v>20</v>
      </c>
      <c r="B84" s="144">
        <v>5.6</v>
      </c>
      <c r="C84" s="145">
        <v>6</v>
      </c>
      <c r="D84" s="156" t="s">
        <v>76</v>
      </c>
    </row>
    <row r="85" spans="1:4">
      <c r="A85" s="143">
        <v>19</v>
      </c>
      <c r="B85" s="144">
        <v>5.7</v>
      </c>
      <c r="C85" s="145">
        <v>6</v>
      </c>
      <c r="D85" s="156" t="s">
        <v>76</v>
      </c>
    </row>
    <row r="86" spans="1:4">
      <c r="A86" s="143">
        <v>18</v>
      </c>
      <c r="B86" s="144">
        <v>5.7</v>
      </c>
      <c r="C86" s="145">
        <v>6</v>
      </c>
      <c r="D86" s="156" t="s">
        <v>76</v>
      </c>
    </row>
    <row r="87" spans="1:4">
      <c r="A87" s="143">
        <v>17</v>
      </c>
      <c r="B87" s="144">
        <v>5.7</v>
      </c>
      <c r="C87" s="145">
        <v>6</v>
      </c>
      <c r="D87" s="156" t="s">
        <v>76</v>
      </c>
    </row>
    <row r="88" spans="1:4">
      <c r="A88" s="143">
        <v>16</v>
      </c>
      <c r="B88" s="144">
        <v>5.7</v>
      </c>
      <c r="C88" s="145">
        <v>6</v>
      </c>
      <c r="D88" s="156" t="s">
        <v>76</v>
      </c>
    </row>
    <row r="89" spans="1:4">
      <c r="A89" s="143">
        <v>15</v>
      </c>
      <c r="B89" s="144">
        <v>5.7</v>
      </c>
      <c r="C89" s="145">
        <v>6</v>
      </c>
      <c r="D89" s="156" t="s">
        <v>76</v>
      </c>
    </row>
    <row r="90" spans="1:4">
      <c r="A90" s="143">
        <v>14</v>
      </c>
      <c r="B90" s="144">
        <v>5.8</v>
      </c>
      <c r="C90" s="145">
        <v>6</v>
      </c>
      <c r="D90" s="156" t="s">
        <v>76</v>
      </c>
    </row>
    <row r="91" spans="1:4">
      <c r="A91" s="143">
        <v>13</v>
      </c>
      <c r="B91" s="144">
        <v>5.8</v>
      </c>
      <c r="C91" s="145">
        <v>6</v>
      </c>
      <c r="D91" s="156" t="s">
        <v>76</v>
      </c>
    </row>
    <row r="92" spans="1:4">
      <c r="A92" s="143">
        <v>12</v>
      </c>
      <c r="B92" s="144">
        <v>5.8</v>
      </c>
      <c r="C92" s="145">
        <v>6</v>
      </c>
      <c r="D92" s="156" t="s">
        <v>76</v>
      </c>
    </row>
    <row r="93" spans="1:4">
      <c r="A93" s="143">
        <v>11</v>
      </c>
      <c r="B93" s="144">
        <v>5.8</v>
      </c>
      <c r="C93" s="145">
        <v>6</v>
      </c>
      <c r="D93" s="156" t="s">
        <v>76</v>
      </c>
    </row>
    <row r="94" spans="1:4">
      <c r="A94" s="143">
        <v>10</v>
      </c>
      <c r="B94" s="144">
        <v>5.8</v>
      </c>
      <c r="C94" s="145">
        <v>6</v>
      </c>
      <c r="D94" s="156" t="s">
        <v>76</v>
      </c>
    </row>
    <row r="95" spans="1:4">
      <c r="A95" s="143">
        <v>9</v>
      </c>
      <c r="B95" s="144">
        <v>5.9</v>
      </c>
      <c r="C95" s="145">
        <v>6</v>
      </c>
      <c r="D95" s="156" t="s">
        <v>76</v>
      </c>
    </row>
    <row r="96" spans="1:4">
      <c r="A96" s="143">
        <v>8</v>
      </c>
      <c r="B96" s="144">
        <v>5.9</v>
      </c>
      <c r="C96" s="145">
        <v>6</v>
      </c>
      <c r="D96" s="156" t="s">
        <v>76</v>
      </c>
    </row>
    <row r="97" spans="1:4">
      <c r="A97" s="143">
        <v>7</v>
      </c>
      <c r="B97" s="144">
        <v>5.9</v>
      </c>
      <c r="C97" s="145">
        <v>6</v>
      </c>
      <c r="D97" s="156" t="s">
        <v>76</v>
      </c>
    </row>
    <row r="98" spans="1:4">
      <c r="A98" s="143">
        <v>6</v>
      </c>
      <c r="B98" s="144">
        <v>5.9</v>
      </c>
      <c r="C98" s="145">
        <v>6</v>
      </c>
      <c r="D98" s="156" t="s">
        <v>76</v>
      </c>
    </row>
    <row r="99" spans="1:4">
      <c r="A99" s="143">
        <v>5</v>
      </c>
      <c r="B99" s="144">
        <v>5.9</v>
      </c>
      <c r="C99" s="145">
        <v>6</v>
      </c>
      <c r="D99" s="156" t="s">
        <v>76</v>
      </c>
    </row>
    <row r="100" spans="1:4">
      <c r="A100" s="143">
        <v>4</v>
      </c>
      <c r="B100" s="144">
        <v>6</v>
      </c>
      <c r="C100" s="145">
        <v>6</v>
      </c>
      <c r="D100" s="156" t="s">
        <v>76</v>
      </c>
    </row>
    <row r="101" spans="1:4">
      <c r="A101" s="143">
        <v>3</v>
      </c>
      <c r="B101" s="144">
        <v>6</v>
      </c>
      <c r="C101" s="145">
        <v>6</v>
      </c>
      <c r="D101" s="156" t="s">
        <v>76</v>
      </c>
    </row>
    <row r="102" spans="1:4">
      <c r="A102" s="143">
        <v>2</v>
      </c>
      <c r="B102" s="144">
        <v>6</v>
      </c>
      <c r="C102" s="145">
        <v>6</v>
      </c>
      <c r="D102" s="156" t="s">
        <v>76</v>
      </c>
    </row>
    <row r="103" spans="1:4">
      <c r="A103" s="143">
        <v>1</v>
      </c>
      <c r="B103" s="144">
        <v>6</v>
      </c>
      <c r="C103" s="145">
        <v>6</v>
      </c>
      <c r="D103" s="156" t="s">
        <v>76</v>
      </c>
    </row>
    <row r="104" spans="1:4" ht="13.5" thickBot="1">
      <c r="A104" s="148">
        <v>0</v>
      </c>
      <c r="B104" s="146">
        <v>6</v>
      </c>
      <c r="C104" s="147">
        <v>6</v>
      </c>
      <c r="D104" s="157" t="s">
        <v>76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Gesellenprüfung</vt:lpstr>
      <vt:lpstr>Steuerdatei-GP</vt:lpstr>
      <vt:lpstr>Zwischenprüfung</vt:lpstr>
      <vt:lpstr>Steuerdatei-ZP</vt:lpstr>
      <vt:lpstr>Gewichtung</vt:lpstr>
      <vt:lpstr>Notenschlüssel</vt:lpstr>
      <vt:lpstr>Gesellenprüfung!Druckbereich</vt:lpstr>
      <vt:lpstr>'Steuerdatei-GP'!Druckbereich</vt:lpstr>
      <vt:lpstr>'Steuerdatei-ZP'!Druckbereich</vt:lpstr>
      <vt:lpstr>Zwischenprüfung!Druckbereich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Fortner</dc:creator>
  <cp:lastModifiedBy>Martin Paul Gorchs - Zimmererverband</cp:lastModifiedBy>
  <cp:lastPrinted>2023-08-01T14:46:52Z</cp:lastPrinted>
  <dcterms:created xsi:type="dcterms:W3CDTF">2008-12-02T08:56:02Z</dcterms:created>
  <dcterms:modified xsi:type="dcterms:W3CDTF">2024-07-19T11:30:21Z</dcterms:modified>
</cp:coreProperties>
</file>